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202.236.129.183\syomu3\卒後研修担当関係\#【イベント】【8月】_★★★研修歯科医採用試験★★★\【2026年8月23日(日)】2027年度研修歯科医採用試験\【1】募集要項、申請願、グーグルフォーム\②申請願・受験票・写真票、書き方見本\"/>
    </mc:Choice>
  </mc:AlternateContent>
  <xr:revisionPtr revIDLastSave="0" documentId="13_ncr:1_{E276FFB7-E213-45BF-9622-06123FDCADC5}" xr6:coauthVersionLast="47" xr6:coauthVersionMax="47" xr10:uidLastSave="{00000000-0000-0000-0000-000000000000}"/>
  <workbookProtection workbookAlgorithmName="SHA-512" workbookHashValue="rHMpbEUrhVgmvsdR6X65e0nd878kUhuite/r20iOQqlwJy5WaBaprti0apBpTQgHI3Xdy4cJrun52HhbrxvSQw==" workbookSaltValue="sx/RVHbiTNNDWYEtU8ACSw==" workbookSpinCount="100000" lockStructure="1"/>
  <bookViews>
    <workbookView xWindow="21480" yWindow="-120" windowWidth="21840" windowHeight="13020" xr2:uid="{00000000-000D-0000-FFFF-FFFF00000000}"/>
  </bookViews>
  <sheets>
    <sheet name="申請願（書式）" sheetId="1" r:id="rId1"/>
    <sheet name="記入不要" sheetId="2" r:id="rId2"/>
  </sheets>
  <definedNames>
    <definedName name="_xlnm._FilterDatabase" localSheetId="0" hidden="1">'申請願（書式）'!$A$4:$P$19</definedName>
    <definedName name="_xlnm.Print_Area" localSheetId="0">'申請願（書式）'!$A$1:$AF$72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1" l="1"/>
  <c r="Q36" i="1"/>
  <c r="R36" i="1" s="1"/>
  <c r="P36" i="1"/>
  <c r="U35" i="1"/>
  <c r="Q35" i="1"/>
  <c r="R35" i="1" s="1"/>
  <c r="P35" i="1"/>
  <c r="A56" i="1"/>
  <c r="P5" i="1" l="1"/>
  <c r="P24" i="1"/>
  <c r="AA4" i="2" s="1"/>
  <c r="AO4" i="2" s="1"/>
  <c r="P25" i="1"/>
  <c r="AB4" i="2" s="1"/>
  <c r="AP4" i="2" s="1"/>
  <c r="P23" i="1"/>
  <c r="Z4" i="2" s="1"/>
  <c r="AN4" i="2" s="1"/>
  <c r="P22" i="1"/>
  <c r="Y4" i="2" s="1"/>
  <c r="AM4" i="2" s="1"/>
  <c r="I52" i="1"/>
  <c r="I51" i="1"/>
  <c r="I63" i="1"/>
  <c r="I62" i="1"/>
  <c r="G4" i="2"/>
  <c r="H4" i="2"/>
  <c r="E4" i="2"/>
  <c r="BE4" i="2" s="1"/>
  <c r="F4" i="2"/>
  <c r="Q22" i="1"/>
  <c r="R22" i="1" s="1"/>
  <c r="Q23" i="1"/>
  <c r="R23" i="1" s="1"/>
  <c r="Q24" i="1"/>
  <c r="R24" i="1" s="1"/>
  <c r="Q25" i="1"/>
  <c r="R25" i="1" s="1"/>
  <c r="Q26" i="1"/>
  <c r="R26" i="1" s="1"/>
  <c r="Q27" i="1"/>
  <c r="R27" i="1"/>
  <c r="Q28" i="1"/>
  <c r="R28" i="1" s="1"/>
  <c r="Q29" i="1"/>
  <c r="R29" i="1" s="1"/>
  <c r="Q30" i="1"/>
  <c r="R30" i="1" s="1"/>
  <c r="Q31" i="1"/>
  <c r="R31" i="1" s="1"/>
  <c r="Q32" i="1"/>
  <c r="R32" i="1" s="1"/>
  <c r="Q33" i="1"/>
  <c r="R33" i="1" s="1"/>
  <c r="Q34" i="1"/>
  <c r="R34" i="1" s="1"/>
  <c r="P26" i="1"/>
  <c r="P27" i="1"/>
  <c r="AD4" i="2" s="1"/>
  <c r="P28" i="1"/>
  <c r="AE4" i="2" s="1"/>
  <c r="P30" i="1"/>
  <c r="P31" i="1"/>
  <c r="P32" i="1"/>
  <c r="P33" i="1"/>
  <c r="P34" i="1"/>
  <c r="P29" i="1"/>
  <c r="M8" i="1"/>
  <c r="U34" i="1"/>
  <c r="U33" i="1"/>
  <c r="U32" i="1"/>
  <c r="U31" i="1"/>
  <c r="U30" i="1"/>
  <c r="U29" i="1"/>
  <c r="L4" i="2"/>
  <c r="AX4" i="2"/>
  <c r="I4" i="2"/>
  <c r="AZ4" i="2" s="1"/>
  <c r="A4" i="2"/>
  <c r="P11" i="1"/>
  <c r="B4" i="2" s="1"/>
  <c r="BA4" i="2" s="1"/>
  <c r="M4" i="2"/>
  <c r="AY4" i="2" s="1"/>
  <c r="C4" i="2"/>
  <c r="D4" i="2"/>
  <c r="AC4" i="2"/>
  <c r="AQ4" i="2" s="1"/>
  <c r="N4" i="2"/>
  <c r="P8" i="1"/>
  <c r="J4" i="2" s="1"/>
  <c r="K4" i="2" s="1"/>
  <c r="AL4" i="2"/>
  <c r="AF4" i="2"/>
  <c r="AK4" i="2"/>
  <c r="AJ4" i="2"/>
  <c r="AI4" i="2"/>
  <c r="AH4" i="2"/>
  <c r="AG4" i="2"/>
  <c r="U26" i="1"/>
  <c r="U27" i="1"/>
  <c r="U28" i="1"/>
  <c r="U25" i="1"/>
  <c r="U24" i="1"/>
  <c r="U23" i="1"/>
  <c r="U22" i="1"/>
  <c r="X4" i="2"/>
  <c r="W4" i="2"/>
  <c r="V4" i="2"/>
  <c r="U4" i="2"/>
  <c r="T4" i="2"/>
  <c r="S4" i="2"/>
  <c r="R4" i="2"/>
  <c r="Q4" i="2"/>
  <c r="P4" i="2"/>
  <c r="O4" i="2"/>
  <c r="BF4" i="2" l="1"/>
  <c r="T36" i="1"/>
  <c r="T35" i="1"/>
  <c r="BD4" i="2"/>
  <c r="T22" i="1"/>
  <c r="T34" i="1"/>
  <c r="T31" i="1"/>
  <c r="T27" i="1"/>
  <c r="T25" i="1"/>
  <c r="T33" i="1"/>
  <c r="T29" i="1"/>
  <c r="T23" i="1"/>
  <c r="T30" i="1"/>
  <c r="T24" i="1"/>
  <c r="AW4" i="2"/>
  <c r="BC4" i="2" s="1"/>
  <c r="T26" i="1"/>
  <c r="T32" i="1"/>
  <c r="T28" i="1"/>
  <c r="AS4" i="2"/>
  <c r="AT4" i="2"/>
  <c r="AR4" i="2"/>
  <c r="BB4" i="2"/>
  <c r="P43" i="1" l="1"/>
  <c r="AU4" i="2" s="1"/>
</calcChain>
</file>

<file path=xl/sharedStrings.xml><?xml version="1.0" encoding="utf-8"?>
<sst xmlns="http://schemas.openxmlformats.org/spreadsheetml/2006/main" count="231" uniqueCount="193">
  <si>
    <t>ふりがな</t>
    <phoneticPr fontId="1"/>
  </si>
  <si>
    <t>生年月日</t>
    <rPh sb="0" eb="2">
      <t>セイネン</t>
    </rPh>
    <rPh sb="2" eb="4">
      <t>ガッピ</t>
    </rPh>
    <phoneticPr fontId="1"/>
  </si>
  <si>
    <t>Eメールアドレス</t>
    <phoneticPr fontId="1"/>
  </si>
  <si>
    <t>携帯電話番号</t>
    <rPh sb="0" eb="2">
      <t>ケイタイ</t>
    </rPh>
    <rPh sb="2" eb="4">
      <t>デンワ</t>
    </rPh>
    <rPh sb="4" eb="6">
      <t>バンゴウ</t>
    </rPh>
    <phoneticPr fontId="1"/>
  </si>
  <si>
    <t>西暦</t>
    <rPh sb="0" eb="2">
      <t>セイレキ</t>
    </rPh>
    <phoneticPr fontId="1"/>
  </si>
  <si>
    <t>年</t>
    <rPh sb="0" eb="1">
      <t>ネン</t>
    </rPh>
    <phoneticPr fontId="1"/>
  </si>
  <si>
    <t>月</t>
    <rPh sb="0" eb="1">
      <t>ガツ</t>
    </rPh>
    <phoneticPr fontId="1"/>
  </si>
  <si>
    <t>日</t>
    <rPh sb="0" eb="1">
      <t>ニチ</t>
    </rPh>
    <phoneticPr fontId="1"/>
  </si>
  <si>
    <t>姓</t>
    <rPh sb="0" eb="1">
      <t>セイ</t>
    </rPh>
    <phoneticPr fontId="1"/>
  </si>
  <si>
    <t>名</t>
    <rPh sb="0" eb="1">
      <t>メイ</t>
    </rPh>
    <phoneticPr fontId="1"/>
  </si>
  <si>
    <t>〒</t>
    <phoneticPr fontId="1"/>
  </si>
  <si>
    <t>TEL</t>
    <phoneticPr fontId="1"/>
  </si>
  <si>
    <t>FAX</t>
    <phoneticPr fontId="1"/>
  </si>
  <si>
    <t>第1志望</t>
    <rPh sb="0" eb="1">
      <t>ダイ</t>
    </rPh>
    <rPh sb="2" eb="4">
      <t>シボウ</t>
    </rPh>
    <phoneticPr fontId="1"/>
  </si>
  <si>
    <t>第2志望</t>
    <rPh sb="0" eb="1">
      <t>ダイ</t>
    </rPh>
    <rPh sb="2" eb="4">
      <t>シボウ</t>
    </rPh>
    <phoneticPr fontId="1"/>
  </si>
  <si>
    <t>プログラムS（単独型）</t>
    <rPh sb="7" eb="10">
      <t>タンドクガタ</t>
    </rPh>
    <phoneticPr fontId="1"/>
  </si>
  <si>
    <t>プログラムC（複合型）</t>
    <rPh sb="7" eb="9">
      <t>フクゴウ</t>
    </rPh>
    <rPh sb="9" eb="10">
      <t>ガタ</t>
    </rPh>
    <phoneticPr fontId="1"/>
  </si>
  <si>
    <t>男</t>
    <rPh sb="0" eb="1">
      <t>オトコ</t>
    </rPh>
    <phoneticPr fontId="1"/>
  </si>
  <si>
    <t>女</t>
    <rPh sb="0" eb="1">
      <t>オンナ</t>
    </rPh>
    <phoneticPr fontId="1"/>
  </si>
  <si>
    <t>マッチングユーザーID</t>
    <phoneticPr fontId="1"/>
  </si>
  <si>
    <t>月</t>
    <rPh sb="0" eb="1">
      <t>ゲツ</t>
    </rPh>
    <phoneticPr fontId="1"/>
  </si>
  <si>
    <t>年（西暦）</t>
    <rPh sb="0" eb="1">
      <t>ネン</t>
    </rPh>
    <rPh sb="2" eb="4">
      <t>セイレキ</t>
    </rPh>
    <phoneticPr fontId="1"/>
  </si>
  <si>
    <t>スポーツ・趣味</t>
    <rPh sb="5" eb="7">
      <t>シュミ</t>
    </rPh>
    <phoneticPr fontId="1"/>
  </si>
  <si>
    <t>好きな学科</t>
    <rPh sb="0" eb="1">
      <t>ス</t>
    </rPh>
    <rPh sb="3" eb="5">
      <t>ガッカ</t>
    </rPh>
    <phoneticPr fontId="1"/>
  </si>
  <si>
    <t>所属クラブ等</t>
    <rPh sb="0" eb="2">
      <t>ショゾク</t>
    </rPh>
    <rPh sb="5" eb="6">
      <t>トウ</t>
    </rPh>
    <phoneticPr fontId="1"/>
  </si>
  <si>
    <t>資格・免許等</t>
    <rPh sb="0" eb="2">
      <t>シカク</t>
    </rPh>
    <rPh sb="3" eb="5">
      <t>メンキョ</t>
    </rPh>
    <rPh sb="5" eb="6">
      <t>トウ</t>
    </rPh>
    <phoneticPr fontId="1"/>
  </si>
  <si>
    <t>志望の動機</t>
    <rPh sb="0" eb="2">
      <t>シボウ</t>
    </rPh>
    <rPh sb="3" eb="5">
      <t>ドウキ</t>
    </rPh>
    <phoneticPr fontId="1"/>
  </si>
  <si>
    <t>貴病院において、研修いたしたく許可くださるようお願いいたします。</t>
    <rPh sb="0" eb="1">
      <t>キ</t>
    </rPh>
    <rPh sb="1" eb="3">
      <t>ビョウイン</t>
    </rPh>
    <rPh sb="8" eb="10">
      <t>ケンシュウ</t>
    </rPh>
    <rPh sb="15" eb="17">
      <t>キョカ</t>
    </rPh>
    <rPh sb="24" eb="25">
      <t>ネガ</t>
    </rPh>
    <phoneticPr fontId="1"/>
  </si>
  <si>
    <t>大阪歯科大学附属病院</t>
    <rPh sb="0" eb="2">
      <t>オオサカ</t>
    </rPh>
    <rPh sb="2" eb="4">
      <t>シカ</t>
    </rPh>
    <rPh sb="4" eb="6">
      <t>ダイガク</t>
    </rPh>
    <rPh sb="6" eb="8">
      <t>フゾク</t>
    </rPh>
    <rPh sb="8" eb="10">
      <t>ビョウイン</t>
    </rPh>
    <phoneticPr fontId="1"/>
  </si>
  <si>
    <t>№</t>
    <phoneticPr fontId="1"/>
  </si>
  <si>
    <t>漢字氏名</t>
    <rPh sb="0" eb="2">
      <t>カンジ</t>
    </rPh>
    <rPh sb="2" eb="4">
      <t>シメイ</t>
    </rPh>
    <phoneticPr fontId="1"/>
  </si>
  <si>
    <t>年齢</t>
    <rPh sb="0" eb="2">
      <t>ネンレイ</t>
    </rPh>
    <phoneticPr fontId="1"/>
  </si>
  <si>
    <t>Eメールアドレス</t>
    <phoneticPr fontId="1"/>
  </si>
  <si>
    <t>マッチング
ユーザーID</t>
    <phoneticPr fontId="1"/>
  </si>
  <si>
    <t>〒</t>
    <phoneticPr fontId="1"/>
  </si>
  <si>
    <t>住所</t>
    <rPh sb="0" eb="2">
      <t>ジュウショ</t>
    </rPh>
    <phoneticPr fontId="1"/>
  </si>
  <si>
    <t>現住所</t>
    <rPh sb="0" eb="3">
      <t>ゲンジュウショ</t>
    </rPh>
    <phoneticPr fontId="1"/>
  </si>
  <si>
    <t>帰省先</t>
    <rPh sb="0" eb="2">
      <t>キセイ</t>
    </rPh>
    <rPh sb="2" eb="3">
      <t>サキ</t>
    </rPh>
    <phoneticPr fontId="1"/>
  </si>
  <si>
    <t>S</t>
    <phoneticPr fontId="1"/>
  </si>
  <si>
    <t>C</t>
    <phoneticPr fontId="1"/>
  </si>
  <si>
    <t>志望プログラム</t>
    <rPh sb="0" eb="2">
      <t>シボウ</t>
    </rPh>
    <phoneticPr fontId="1"/>
  </si>
  <si>
    <t>性別</t>
    <rPh sb="0" eb="2">
      <t>セイベツ</t>
    </rPh>
    <phoneticPr fontId="1"/>
  </si>
  <si>
    <t>学歴・職歴</t>
    <rPh sb="0" eb="2">
      <t>ガクレキ</t>
    </rPh>
    <rPh sb="3" eb="5">
      <t>ショクレキ</t>
    </rPh>
    <phoneticPr fontId="1"/>
  </si>
  <si>
    <t>資格・免許</t>
    <rPh sb="0" eb="2">
      <t>シカク</t>
    </rPh>
    <rPh sb="3" eb="5">
      <t>メンキョ</t>
    </rPh>
    <phoneticPr fontId="1"/>
  </si>
  <si>
    <t>特技</t>
    <rPh sb="0" eb="2">
      <t>トクギ</t>
    </rPh>
    <phoneticPr fontId="1"/>
  </si>
  <si>
    <t>試験日</t>
    <rPh sb="0" eb="2">
      <t>シケン</t>
    </rPh>
    <rPh sb="2" eb="3">
      <t>ビ</t>
    </rPh>
    <phoneticPr fontId="1"/>
  </si>
  <si>
    <t>スポーツ
・趣味</t>
    <rPh sb="6" eb="8">
      <t>シュミ</t>
    </rPh>
    <phoneticPr fontId="1"/>
  </si>
  <si>
    <t>研修歯科医採用試験</t>
    <rPh sb="0" eb="2">
      <t>ケンシュウ</t>
    </rPh>
    <rPh sb="2" eb="5">
      <t>シカイ</t>
    </rPh>
    <rPh sb="5" eb="7">
      <t>サイヨウ</t>
    </rPh>
    <rPh sb="7" eb="9">
      <t>シケン</t>
    </rPh>
    <phoneticPr fontId="1"/>
  </si>
  <si>
    <t>ふりがな</t>
    <phoneticPr fontId="1"/>
  </si>
  <si>
    <t>性別
※</t>
    <rPh sb="0" eb="2">
      <t>セイベツ</t>
    </rPh>
    <phoneticPr fontId="1"/>
  </si>
  <si>
    <t>大阪歯科大学附属病院</t>
    <rPh sb="0" eb="2">
      <t>オオサカ</t>
    </rPh>
    <rPh sb="2" eb="4">
      <t>シカ</t>
    </rPh>
    <rPh sb="4" eb="6">
      <t>ダイガク</t>
    </rPh>
    <rPh sb="6" eb="8">
      <t>フゾク</t>
    </rPh>
    <rPh sb="8" eb="10">
      <t>ビョウイン</t>
    </rPh>
    <phoneticPr fontId="1"/>
  </si>
  <si>
    <t>志望の動機</t>
    <rPh sb="0" eb="2">
      <t>シボウ</t>
    </rPh>
    <rPh sb="3" eb="5">
      <t>ドウキ</t>
    </rPh>
    <phoneticPr fontId="1"/>
  </si>
  <si>
    <t>出身大学</t>
    <rPh sb="0" eb="2">
      <t>シュッシン</t>
    </rPh>
    <rPh sb="2" eb="4">
      <t>ダイガク</t>
    </rPh>
    <phoneticPr fontId="1"/>
  </si>
  <si>
    <t>新卒</t>
    <rPh sb="0" eb="2">
      <t>シンソツ</t>
    </rPh>
    <phoneticPr fontId="1"/>
  </si>
  <si>
    <t>既卒</t>
    <rPh sb="0" eb="2">
      <t>キソツ</t>
    </rPh>
    <phoneticPr fontId="1"/>
  </si>
  <si>
    <t>卒業年月</t>
    <rPh sb="0" eb="2">
      <t>ソツギョウ</t>
    </rPh>
    <rPh sb="2" eb="4">
      <t>ネンゲツ</t>
    </rPh>
    <phoneticPr fontId="1"/>
  </si>
  <si>
    <t>新/既</t>
    <rPh sb="0" eb="1">
      <t>アラタ</t>
    </rPh>
    <rPh sb="2" eb="3">
      <t>キ</t>
    </rPh>
    <phoneticPr fontId="1"/>
  </si>
  <si>
    <t>出身大学</t>
    <rPh sb="0" eb="2">
      <t>シュッシン</t>
    </rPh>
    <rPh sb="2" eb="4">
      <t>ダイガク</t>
    </rPh>
    <phoneticPr fontId="1"/>
  </si>
  <si>
    <t>好きな
学科</t>
    <rPh sb="0" eb="1">
      <t>ス</t>
    </rPh>
    <rPh sb="4" eb="6">
      <t>ガッカ</t>
    </rPh>
    <phoneticPr fontId="1"/>
  </si>
  <si>
    <t>所属
クラブ</t>
    <rPh sb="0" eb="2">
      <t>ショゾク</t>
    </rPh>
    <phoneticPr fontId="1"/>
  </si>
  <si>
    <t xml:space="preserve">
</t>
    <phoneticPr fontId="1"/>
  </si>
  <si>
    <t>注意事項</t>
    <rPh sb="0" eb="2">
      <t>チュウイ</t>
    </rPh>
    <rPh sb="2" eb="4">
      <t>ジコウ</t>
    </rPh>
    <phoneticPr fontId="1"/>
  </si>
  <si>
    <t>分類用要素</t>
    <rPh sb="0" eb="3">
      <t>ブンルイヨウ</t>
    </rPh>
    <rPh sb="3" eb="5">
      <t>ヨウソ</t>
    </rPh>
    <phoneticPr fontId="1"/>
  </si>
  <si>
    <t>マッチ者
分類</t>
    <rPh sb="3" eb="4">
      <t>シャ</t>
    </rPh>
    <rPh sb="5" eb="7">
      <t>ブンルイ</t>
    </rPh>
    <phoneticPr fontId="1"/>
  </si>
  <si>
    <t>出願者
分類</t>
    <rPh sb="0" eb="3">
      <t>シュツガンシャ</t>
    </rPh>
    <rPh sb="4" eb="6">
      <t>ブンルイ</t>
    </rPh>
    <phoneticPr fontId="1"/>
  </si>
  <si>
    <t>分類
2</t>
    <rPh sb="0" eb="2">
      <t>ブンルイ</t>
    </rPh>
    <phoneticPr fontId="1"/>
  </si>
  <si>
    <t>氏名</t>
    <rPh sb="0" eb="2">
      <t>シメイ</t>
    </rPh>
    <phoneticPr fontId="1"/>
  </si>
  <si>
    <t>小論文
会場</t>
    <rPh sb="0" eb="3">
      <t>ショウロンブン</t>
    </rPh>
    <rPh sb="4" eb="6">
      <t>カイジョウ</t>
    </rPh>
    <phoneticPr fontId="1"/>
  </si>
  <si>
    <t>面談
会場</t>
    <rPh sb="0" eb="2">
      <t>メンダン</t>
    </rPh>
    <rPh sb="3" eb="5">
      <t>カイジョウ</t>
    </rPh>
    <phoneticPr fontId="1"/>
  </si>
  <si>
    <t>備考</t>
    <rPh sb="0" eb="2">
      <t>ビコウ</t>
    </rPh>
    <phoneticPr fontId="1"/>
  </si>
  <si>
    <t>高校
卒業</t>
    <rPh sb="0" eb="2">
      <t>コウコウ</t>
    </rPh>
    <rPh sb="3" eb="5">
      <t>ソツギョウ</t>
    </rPh>
    <phoneticPr fontId="1"/>
  </si>
  <si>
    <t>大学
入学</t>
    <rPh sb="0" eb="2">
      <t>ダイガク</t>
    </rPh>
    <rPh sb="3" eb="5">
      <t>ニュウガク</t>
    </rPh>
    <phoneticPr fontId="1"/>
  </si>
  <si>
    <t>大学
卒業</t>
    <rPh sb="0" eb="2">
      <t>ダイガク</t>
    </rPh>
    <rPh sb="3" eb="5">
      <t>ソツギョウ</t>
    </rPh>
    <phoneticPr fontId="1"/>
  </si>
  <si>
    <t>入学
浪人</t>
    <rPh sb="0" eb="2">
      <t>ニュウガク</t>
    </rPh>
    <rPh sb="3" eb="5">
      <t>ロウニン</t>
    </rPh>
    <phoneticPr fontId="1"/>
  </si>
  <si>
    <t>卒業
年数</t>
    <rPh sb="0" eb="2">
      <t>ソツギョウ</t>
    </rPh>
    <rPh sb="3" eb="5">
      <t>ネンスウ</t>
    </rPh>
    <phoneticPr fontId="1"/>
  </si>
  <si>
    <t>国試
浪人</t>
    <rPh sb="0" eb="1">
      <t>クニ</t>
    </rPh>
    <rPh sb="1" eb="2">
      <t>タメシ</t>
    </rPh>
    <rPh sb="3" eb="5">
      <t>ロウニン</t>
    </rPh>
    <phoneticPr fontId="1"/>
  </si>
  <si>
    <t>その他</t>
    <rPh sb="2" eb="3">
      <t>タ</t>
    </rPh>
    <phoneticPr fontId="1"/>
  </si>
  <si>
    <t>プロ
グラム</t>
    <phoneticPr fontId="1"/>
  </si>
  <si>
    <t>大学</t>
    <rPh sb="0" eb="2">
      <t>ダイガク</t>
    </rPh>
    <phoneticPr fontId="1"/>
  </si>
  <si>
    <t>卒業</t>
    <rPh sb="0" eb="2">
      <t>ソツギョウ</t>
    </rPh>
    <phoneticPr fontId="1"/>
  </si>
  <si>
    <t>大阪歯科大学</t>
    <rPh sb="0" eb="2">
      <t>オオサカ</t>
    </rPh>
    <rPh sb="2" eb="4">
      <t>シカ</t>
    </rPh>
    <rPh sb="4" eb="6">
      <t>ダイガク</t>
    </rPh>
    <phoneticPr fontId="4"/>
  </si>
  <si>
    <t>北海道医療大学</t>
    <rPh sb="0" eb="3">
      <t>ホッカイドウ</t>
    </rPh>
    <rPh sb="3" eb="5">
      <t>イリョウ</t>
    </rPh>
    <rPh sb="5" eb="7">
      <t>ダイガク</t>
    </rPh>
    <phoneticPr fontId="4"/>
  </si>
  <si>
    <t>北海道大学</t>
    <rPh sb="0" eb="3">
      <t>ホッカイドウ</t>
    </rPh>
    <rPh sb="3" eb="5">
      <t>ダイガク</t>
    </rPh>
    <phoneticPr fontId="4"/>
  </si>
  <si>
    <t>岩手医科大学</t>
    <rPh sb="0" eb="2">
      <t>イワテ</t>
    </rPh>
    <rPh sb="2" eb="4">
      <t>イカ</t>
    </rPh>
    <rPh sb="4" eb="6">
      <t>ダイガク</t>
    </rPh>
    <phoneticPr fontId="4"/>
  </si>
  <si>
    <t>東北大学</t>
    <rPh sb="0" eb="2">
      <t>トウホク</t>
    </rPh>
    <rPh sb="2" eb="4">
      <t>ダイガク</t>
    </rPh>
    <phoneticPr fontId="4"/>
  </si>
  <si>
    <t>奥羽大学</t>
    <rPh sb="0" eb="1">
      <t>オク</t>
    </rPh>
    <rPh sb="1" eb="2">
      <t>ハネ</t>
    </rPh>
    <rPh sb="2" eb="4">
      <t>ダイガク</t>
    </rPh>
    <phoneticPr fontId="4"/>
  </si>
  <si>
    <t>明海大学</t>
    <rPh sb="0" eb="2">
      <t>メイカイ</t>
    </rPh>
    <rPh sb="2" eb="4">
      <t>ダイガク</t>
    </rPh>
    <phoneticPr fontId="4"/>
  </si>
  <si>
    <t>日本大学松戸歯学部</t>
    <rPh sb="0" eb="2">
      <t>ニホン</t>
    </rPh>
    <rPh sb="2" eb="4">
      <t>ダイガク</t>
    </rPh>
    <rPh sb="4" eb="6">
      <t>マツド</t>
    </rPh>
    <rPh sb="6" eb="7">
      <t>ハ</t>
    </rPh>
    <rPh sb="7" eb="9">
      <t>ガクブ</t>
    </rPh>
    <phoneticPr fontId="4"/>
  </si>
  <si>
    <t>東京医科歯科大学</t>
    <rPh sb="0" eb="2">
      <t>トウキョウ</t>
    </rPh>
    <rPh sb="2" eb="4">
      <t>イカ</t>
    </rPh>
    <rPh sb="4" eb="6">
      <t>シカ</t>
    </rPh>
    <rPh sb="6" eb="8">
      <t>ダイガク</t>
    </rPh>
    <phoneticPr fontId="4"/>
  </si>
  <si>
    <t>東京歯科大学</t>
    <rPh sb="0" eb="2">
      <t>トウキョウ</t>
    </rPh>
    <rPh sb="2" eb="4">
      <t>シカ</t>
    </rPh>
    <rPh sb="4" eb="6">
      <t>ダイガク</t>
    </rPh>
    <phoneticPr fontId="4"/>
  </si>
  <si>
    <t>日本歯科大学</t>
    <rPh sb="0" eb="2">
      <t>ニホン</t>
    </rPh>
    <rPh sb="2" eb="4">
      <t>シカ</t>
    </rPh>
    <rPh sb="4" eb="6">
      <t>ダイガク</t>
    </rPh>
    <phoneticPr fontId="4"/>
  </si>
  <si>
    <t>日本大学</t>
    <rPh sb="0" eb="2">
      <t>ニホン</t>
    </rPh>
    <rPh sb="2" eb="4">
      <t>ダイガク</t>
    </rPh>
    <phoneticPr fontId="4"/>
  </si>
  <si>
    <t>昭和大学</t>
    <rPh sb="0" eb="2">
      <t>ショウワ</t>
    </rPh>
    <rPh sb="2" eb="4">
      <t>ダイガク</t>
    </rPh>
    <phoneticPr fontId="4"/>
  </si>
  <si>
    <t>神奈川歯科大学</t>
    <rPh sb="0" eb="3">
      <t>カナガワ</t>
    </rPh>
    <rPh sb="3" eb="5">
      <t>シカ</t>
    </rPh>
    <rPh sb="5" eb="7">
      <t>ダイガク</t>
    </rPh>
    <phoneticPr fontId="4"/>
  </si>
  <si>
    <t>鶴見大学</t>
    <rPh sb="0" eb="2">
      <t>ツルミ</t>
    </rPh>
    <rPh sb="2" eb="4">
      <t>ダイガク</t>
    </rPh>
    <phoneticPr fontId="4"/>
  </si>
  <si>
    <t>新潟大学</t>
    <rPh sb="0" eb="2">
      <t>ニイガタ</t>
    </rPh>
    <rPh sb="2" eb="4">
      <t>ダイガク</t>
    </rPh>
    <phoneticPr fontId="4"/>
  </si>
  <si>
    <t>日本歯科大学新潟生命歯学部</t>
    <rPh sb="0" eb="2">
      <t>ニホン</t>
    </rPh>
    <rPh sb="2" eb="4">
      <t>シカ</t>
    </rPh>
    <rPh sb="4" eb="6">
      <t>ダイガク</t>
    </rPh>
    <rPh sb="6" eb="8">
      <t>ニイガタ</t>
    </rPh>
    <rPh sb="8" eb="10">
      <t>セイメイ</t>
    </rPh>
    <rPh sb="10" eb="13">
      <t>シガクブ</t>
    </rPh>
    <phoneticPr fontId="4"/>
  </si>
  <si>
    <t>松本歯科大学</t>
    <rPh sb="0" eb="2">
      <t>マツモト</t>
    </rPh>
    <rPh sb="2" eb="4">
      <t>シカ</t>
    </rPh>
    <rPh sb="4" eb="6">
      <t>ダイガク</t>
    </rPh>
    <phoneticPr fontId="4"/>
  </si>
  <si>
    <t>朝日大学</t>
    <rPh sb="0" eb="2">
      <t>アサヒ</t>
    </rPh>
    <rPh sb="2" eb="4">
      <t>ダイガク</t>
    </rPh>
    <phoneticPr fontId="4"/>
  </si>
  <si>
    <t>愛知学院大学</t>
    <rPh sb="0" eb="2">
      <t>アイチ</t>
    </rPh>
    <rPh sb="2" eb="5">
      <t>ガクインダイ</t>
    </rPh>
    <rPh sb="5" eb="6">
      <t>ガク</t>
    </rPh>
    <phoneticPr fontId="4"/>
  </si>
  <si>
    <t>大阪大学</t>
    <rPh sb="0" eb="2">
      <t>オオサカ</t>
    </rPh>
    <rPh sb="2" eb="4">
      <t>ダイガク</t>
    </rPh>
    <phoneticPr fontId="4"/>
  </si>
  <si>
    <t>岡山大学</t>
    <rPh sb="0" eb="2">
      <t>オカヤマ</t>
    </rPh>
    <rPh sb="2" eb="4">
      <t>ダイガク</t>
    </rPh>
    <phoneticPr fontId="4"/>
  </si>
  <si>
    <t>広島大学</t>
    <rPh sb="0" eb="2">
      <t>ヒロシマ</t>
    </rPh>
    <rPh sb="2" eb="4">
      <t>ダイガク</t>
    </rPh>
    <phoneticPr fontId="4"/>
  </si>
  <si>
    <t>徳島大学</t>
    <rPh sb="0" eb="2">
      <t>トクシマ</t>
    </rPh>
    <rPh sb="2" eb="4">
      <t>ダイガク</t>
    </rPh>
    <phoneticPr fontId="4"/>
  </si>
  <si>
    <t>九州歯科大学</t>
    <rPh sb="0" eb="2">
      <t>キュウシュウ</t>
    </rPh>
    <rPh sb="2" eb="4">
      <t>シカ</t>
    </rPh>
    <rPh sb="4" eb="6">
      <t>ダイガク</t>
    </rPh>
    <phoneticPr fontId="4"/>
  </si>
  <si>
    <t>九州大学</t>
    <rPh sb="0" eb="2">
      <t>キュウシュウ</t>
    </rPh>
    <rPh sb="2" eb="4">
      <t>ダイガク</t>
    </rPh>
    <phoneticPr fontId="4"/>
  </si>
  <si>
    <t>福岡歯科大学</t>
    <rPh sb="0" eb="2">
      <t>フクオカ</t>
    </rPh>
    <rPh sb="2" eb="4">
      <t>シカ</t>
    </rPh>
    <rPh sb="4" eb="6">
      <t>ダイガク</t>
    </rPh>
    <phoneticPr fontId="4"/>
  </si>
  <si>
    <t>長崎大学</t>
    <rPh sb="0" eb="2">
      <t>ナガサキ</t>
    </rPh>
    <rPh sb="2" eb="4">
      <t>ダイガク</t>
    </rPh>
    <phoneticPr fontId="4"/>
  </si>
  <si>
    <t>鹿児島大学</t>
    <rPh sb="0" eb="3">
      <t>カゴシマ</t>
    </rPh>
    <rPh sb="3" eb="5">
      <t>ダイガク</t>
    </rPh>
    <phoneticPr fontId="4"/>
  </si>
  <si>
    <t>南方医科大学（中国）</t>
    <rPh sb="0" eb="2">
      <t>ナンポウ</t>
    </rPh>
    <rPh sb="2" eb="4">
      <t>イカ</t>
    </rPh>
    <rPh sb="4" eb="6">
      <t>ダイガク</t>
    </rPh>
    <rPh sb="7" eb="9">
      <t>チュウゴク</t>
    </rPh>
    <phoneticPr fontId="4"/>
  </si>
  <si>
    <t>欠席等</t>
    <rPh sb="0" eb="2">
      <t>ケッセキ</t>
    </rPh>
    <rPh sb="2" eb="3">
      <t>トウ</t>
    </rPh>
    <phoneticPr fontId="1"/>
  </si>
  <si>
    <t>ふりがな</t>
    <phoneticPr fontId="1"/>
  </si>
  <si>
    <t>大阪歯科大学附属病院病院長殿</t>
    <rPh sb="0" eb="2">
      <t>オオサカ</t>
    </rPh>
    <rPh sb="2" eb="4">
      <t>シカ</t>
    </rPh>
    <rPh sb="4" eb="6">
      <t>ダイガク</t>
    </rPh>
    <rPh sb="6" eb="8">
      <t>フゾク</t>
    </rPh>
    <rPh sb="8" eb="10">
      <t>ビョウイン</t>
    </rPh>
    <rPh sb="10" eb="13">
      <t>ビョウインチョウ</t>
    </rPh>
    <rPh sb="13" eb="14">
      <t>ドノ</t>
    </rPh>
    <phoneticPr fontId="1"/>
  </si>
  <si>
    <t>記入日</t>
    <rPh sb="0" eb="1">
      <t>キ</t>
    </rPh>
    <rPh sb="1" eb="2">
      <t>イ</t>
    </rPh>
    <rPh sb="2" eb="3">
      <t>ビ</t>
    </rPh>
    <phoneticPr fontId="1"/>
  </si>
  <si>
    <t>生年月日</t>
    <rPh sb="0" eb="1">
      <t>セイ</t>
    </rPh>
    <rPh sb="1" eb="2">
      <t>ネン</t>
    </rPh>
    <rPh sb="2" eb="3">
      <t>ツキ</t>
    </rPh>
    <rPh sb="3" eb="4">
      <t>ヒ</t>
    </rPh>
    <phoneticPr fontId="1"/>
  </si>
  <si>
    <t>学歴（高校卒業から記入）・職歴</t>
  </si>
  <si>
    <t>特技</t>
    <rPh sb="0" eb="1">
      <t>トク</t>
    </rPh>
    <rPh sb="1" eb="2">
      <t>ワザ</t>
    </rPh>
    <phoneticPr fontId="1"/>
  </si>
  <si>
    <t>受験票</t>
    <rPh sb="0" eb="1">
      <t>ウケ</t>
    </rPh>
    <rPh sb="1" eb="2">
      <t>ゲン</t>
    </rPh>
    <rPh sb="2" eb="3">
      <t>ヒョウ</t>
    </rPh>
    <phoneticPr fontId="1"/>
  </si>
  <si>
    <t>氏名</t>
    <rPh sb="0" eb="1">
      <t>シ</t>
    </rPh>
    <rPh sb="1" eb="2">
      <t>ナ</t>
    </rPh>
    <phoneticPr fontId="1"/>
  </si>
  <si>
    <t>写真票</t>
    <rPh sb="0" eb="1">
      <t>シャ</t>
    </rPh>
    <rPh sb="1" eb="2">
      <t>シン</t>
    </rPh>
    <rPh sb="2" eb="3">
      <t>ヒョウ</t>
    </rPh>
    <phoneticPr fontId="1"/>
  </si>
  <si>
    <t>※本院の刻印なきもの無効</t>
    <rPh sb="1" eb="3">
      <t>ホンイン</t>
    </rPh>
    <rPh sb="4" eb="6">
      <t>コクイン</t>
    </rPh>
    <phoneticPr fontId="1"/>
  </si>
  <si>
    <t>ＣＢＴ
正答率</t>
    <rPh sb="4" eb="6">
      <t>セイトウ</t>
    </rPh>
    <rPh sb="6" eb="7">
      <t>リツ</t>
    </rPh>
    <phoneticPr fontId="1"/>
  </si>
  <si>
    <r>
      <t xml:space="preserve">受験番号
</t>
    </r>
    <r>
      <rPr>
        <sz val="9"/>
        <color theme="1"/>
        <rFont val="ＭＳ Ｐゴシック"/>
        <family val="3"/>
        <charset val="128"/>
      </rPr>
      <t>（本院記入欄）</t>
    </r>
    <rPh sb="0" eb="2">
      <t>ジュケン</t>
    </rPh>
    <rPh sb="2" eb="4">
      <t>バンゴウ</t>
    </rPh>
    <rPh sb="6" eb="8">
      <t>ホンイン</t>
    </rPh>
    <rPh sb="8" eb="10">
      <t>キニュウ</t>
    </rPh>
    <rPh sb="10" eb="11">
      <t>ラン</t>
    </rPh>
    <phoneticPr fontId="1"/>
  </si>
  <si>
    <t>***</t>
  </si>
  <si>
    <t>マウラス歯科大学(インド)</t>
    <rPh sb="4" eb="6">
      <t>シカ</t>
    </rPh>
    <rPh sb="6" eb="8">
      <t>ダイガク</t>
    </rPh>
    <phoneticPr fontId="4"/>
  </si>
  <si>
    <t>卒業年月
※</t>
    <rPh sb="0" eb="2">
      <t>ソツギョウ</t>
    </rPh>
    <rPh sb="2" eb="4">
      <t>ネンゲツ</t>
    </rPh>
    <phoneticPr fontId="1"/>
  </si>
  <si>
    <r>
      <t xml:space="preserve">受験番号
</t>
    </r>
    <r>
      <rPr>
        <sz val="8"/>
        <color theme="1"/>
        <rFont val="ＭＳ Ｐゴシック"/>
        <family val="3"/>
        <charset val="128"/>
      </rPr>
      <t>本院記入欄</t>
    </r>
    <rPh sb="0" eb="2">
      <t>ジュケン</t>
    </rPh>
    <rPh sb="2" eb="4">
      <t>バンゴウ</t>
    </rPh>
    <rPh sb="5" eb="7">
      <t>ホンイン</t>
    </rPh>
    <rPh sb="7" eb="9">
      <t>キニュウ</t>
    </rPh>
    <rPh sb="9" eb="10">
      <t>ラン</t>
    </rPh>
    <phoneticPr fontId="1"/>
  </si>
  <si>
    <t>1990年3月卒業</t>
    <rPh sb="4" eb="5">
      <t>ネン</t>
    </rPh>
    <rPh sb="6" eb="7">
      <t>ガツ</t>
    </rPh>
    <rPh sb="7" eb="9">
      <t>ソツギョウ</t>
    </rPh>
    <phoneticPr fontId="1"/>
  </si>
  <si>
    <t>1991年3月卒業</t>
    <rPh sb="4" eb="5">
      <t>ネン</t>
    </rPh>
    <phoneticPr fontId="1"/>
  </si>
  <si>
    <t>1992年3月卒業</t>
    <rPh sb="4" eb="5">
      <t>ネン</t>
    </rPh>
    <phoneticPr fontId="1"/>
  </si>
  <si>
    <t>1993年3月卒業</t>
    <rPh sb="4" eb="5">
      <t>ネン</t>
    </rPh>
    <phoneticPr fontId="1"/>
  </si>
  <si>
    <t>1994年3月卒業</t>
    <rPh sb="4" eb="5">
      <t>ネン</t>
    </rPh>
    <phoneticPr fontId="1"/>
  </si>
  <si>
    <t>1995年3月卒業</t>
    <rPh sb="4" eb="5">
      <t>ネン</t>
    </rPh>
    <phoneticPr fontId="1"/>
  </si>
  <si>
    <t>1996年3月卒業</t>
    <rPh sb="4" eb="5">
      <t>ネン</t>
    </rPh>
    <phoneticPr fontId="1"/>
  </si>
  <si>
    <t>1997年3月卒業</t>
    <rPh sb="4" eb="5">
      <t>ネン</t>
    </rPh>
    <phoneticPr fontId="1"/>
  </si>
  <si>
    <t>1998年3月卒業</t>
    <rPh sb="4" eb="5">
      <t>ネン</t>
    </rPh>
    <phoneticPr fontId="1"/>
  </si>
  <si>
    <t>1999年3月卒業</t>
    <rPh sb="4" eb="5">
      <t>ネン</t>
    </rPh>
    <phoneticPr fontId="1"/>
  </si>
  <si>
    <t>2000年3月卒業</t>
    <rPh sb="4" eb="5">
      <t>ネン</t>
    </rPh>
    <phoneticPr fontId="1"/>
  </si>
  <si>
    <t>2001年3月卒業</t>
    <rPh sb="4" eb="5">
      <t>ネン</t>
    </rPh>
    <phoneticPr fontId="1"/>
  </si>
  <si>
    <t>2002年3月卒業</t>
    <rPh sb="4" eb="5">
      <t>ネン</t>
    </rPh>
    <phoneticPr fontId="1"/>
  </si>
  <si>
    <t>2003年3月卒業</t>
    <rPh sb="4" eb="5">
      <t>ネン</t>
    </rPh>
    <phoneticPr fontId="1"/>
  </si>
  <si>
    <t>2004年3月卒業</t>
    <rPh sb="4" eb="5">
      <t>ネン</t>
    </rPh>
    <phoneticPr fontId="1"/>
  </si>
  <si>
    <t>2005年3月卒業</t>
    <rPh sb="4" eb="5">
      <t>ネン</t>
    </rPh>
    <phoneticPr fontId="1"/>
  </si>
  <si>
    <t>2006年3月卒業</t>
    <rPh sb="4" eb="5">
      <t>ネン</t>
    </rPh>
    <phoneticPr fontId="1"/>
  </si>
  <si>
    <t>2007年3月卒業</t>
    <rPh sb="4" eb="5">
      <t>ネン</t>
    </rPh>
    <phoneticPr fontId="1"/>
  </si>
  <si>
    <t>2010年3月卒業</t>
    <rPh sb="4" eb="5">
      <t>ネン</t>
    </rPh>
    <phoneticPr fontId="1"/>
  </si>
  <si>
    <t>2011年3月卒業</t>
    <rPh sb="4" eb="5">
      <t>ネン</t>
    </rPh>
    <phoneticPr fontId="1"/>
  </si>
  <si>
    <t>2012年3月卒業</t>
    <rPh sb="4" eb="5">
      <t>ネン</t>
    </rPh>
    <phoneticPr fontId="1"/>
  </si>
  <si>
    <t>2013年3月卒業</t>
    <rPh sb="4" eb="5">
      <t>ネン</t>
    </rPh>
    <phoneticPr fontId="1"/>
  </si>
  <si>
    <t>2014年3月卒業</t>
    <rPh sb="4" eb="5">
      <t>ネン</t>
    </rPh>
    <phoneticPr fontId="1"/>
  </si>
  <si>
    <t>2015年3月卒業</t>
    <rPh sb="4" eb="5">
      <t>ネン</t>
    </rPh>
    <phoneticPr fontId="1"/>
  </si>
  <si>
    <t>2016年3月卒業</t>
    <rPh sb="4" eb="5">
      <t>ネン</t>
    </rPh>
    <phoneticPr fontId="1"/>
  </si>
  <si>
    <t>2017年3月卒業</t>
    <rPh sb="4" eb="5">
      <t>ネン</t>
    </rPh>
    <phoneticPr fontId="1"/>
  </si>
  <si>
    <t>2018年3月卒業</t>
    <rPh sb="4" eb="5">
      <t>ネン</t>
    </rPh>
    <phoneticPr fontId="1"/>
  </si>
  <si>
    <t>2019年3月卒業</t>
    <rPh sb="4" eb="5">
      <t>ネン</t>
    </rPh>
    <rPh sb="6" eb="7">
      <t>ガツ</t>
    </rPh>
    <phoneticPr fontId="1"/>
  </si>
  <si>
    <t>2020年3月卒業</t>
    <rPh sb="4" eb="5">
      <t>ネン</t>
    </rPh>
    <rPh sb="6" eb="7">
      <t>ガツ</t>
    </rPh>
    <phoneticPr fontId="1"/>
  </si>
  <si>
    <t>2021年3月卒業</t>
    <rPh sb="4" eb="5">
      <t>ネン</t>
    </rPh>
    <rPh sb="6" eb="7">
      <t>ガツ</t>
    </rPh>
    <phoneticPr fontId="1"/>
  </si>
  <si>
    <t>2022年3月卒業</t>
    <rPh sb="4" eb="5">
      <t>ネン</t>
    </rPh>
    <rPh sb="6" eb="7">
      <t>ガツ</t>
    </rPh>
    <phoneticPr fontId="1"/>
  </si>
  <si>
    <t>2009年3月卒業</t>
    <rPh sb="4" eb="5">
      <t>ネン</t>
    </rPh>
    <phoneticPr fontId="1"/>
  </si>
  <si>
    <t>2023年3月卒業</t>
    <rPh sb="4" eb="5">
      <t>ネン</t>
    </rPh>
    <rPh sb="6" eb="7">
      <t>ガツ</t>
    </rPh>
    <phoneticPr fontId="1"/>
  </si>
  <si>
    <t xml:space="preserve"> </t>
    <phoneticPr fontId="1"/>
  </si>
  <si>
    <t>P</t>
    <phoneticPr fontId="1"/>
  </si>
  <si>
    <t>E</t>
    <phoneticPr fontId="1"/>
  </si>
  <si>
    <t>N</t>
    <phoneticPr fontId="1"/>
  </si>
  <si>
    <t>○</t>
    <phoneticPr fontId="1"/>
  </si>
  <si>
    <t>○○大学</t>
    <rPh sb="2" eb="4">
      <t>ダイガク</t>
    </rPh>
    <phoneticPr fontId="1"/>
  </si>
  <si>
    <t>○○○-○○○○-○○○○</t>
    <phoneticPr fontId="1"/>
  </si>
  <si>
    <t>○○○-○○○○</t>
    <phoneticPr fontId="1"/>
  </si>
  <si>
    <t>都道府県から記入</t>
    <rPh sb="0" eb="4">
      <t>トドウフケン</t>
    </rPh>
    <rPh sb="6" eb="8">
      <t>キニュウ</t>
    </rPh>
    <phoneticPr fontId="1"/>
  </si>
  <si>
    <t>○○○-○○○-○○○○</t>
    <phoneticPr fontId="1"/>
  </si>
  <si>
    <t>○○○○</t>
    <phoneticPr fontId="1"/>
  </si>
  <si>
    <t>○○○○</t>
  </si>
  <si>
    <t>職歴</t>
    <rPh sb="0" eb="2">
      <t>ショクレキ</t>
    </rPh>
    <phoneticPr fontId="1"/>
  </si>
  <si>
    <t>○○高等学校卒業</t>
    <rPh sb="2" eb="6">
      <t>コウトウガッコウ</t>
    </rPh>
    <rPh sb="6" eb="8">
      <t>ソツギョウ</t>
    </rPh>
    <phoneticPr fontId="1"/>
  </si>
  <si>
    <t>●●大学入学</t>
    <rPh sb="2" eb="4">
      <t>ダイガク</t>
    </rPh>
    <rPh sb="4" eb="6">
      <t>ニュウガク</t>
    </rPh>
    <phoneticPr fontId="1"/>
  </si>
  <si>
    <t>(新卒の場合)●●大学卒業見込　/　(既卒の場合)●●大学卒業</t>
    <rPh sb="1" eb="3">
      <t>シンソツ</t>
    </rPh>
    <rPh sb="4" eb="6">
      <t>バアイ</t>
    </rPh>
    <rPh sb="9" eb="11">
      <t>ダイガク</t>
    </rPh>
    <rPh sb="11" eb="13">
      <t>ソツギョウ</t>
    </rPh>
    <rPh sb="13" eb="15">
      <t>ミコミ</t>
    </rPh>
    <rPh sb="19" eb="21">
      <t>キソツ</t>
    </rPh>
    <rPh sb="22" eb="24">
      <t>バアイ</t>
    </rPh>
    <phoneticPr fontId="1"/>
  </si>
  <si>
    <t>大阪</t>
    <rPh sb="0" eb="2">
      <t>オオサカ</t>
    </rPh>
    <phoneticPr fontId="1"/>
  </si>
  <si>
    <t>太郎</t>
    <rPh sb="0" eb="2">
      <t>タロウ</t>
    </rPh>
    <phoneticPr fontId="1"/>
  </si>
  <si>
    <t>○</t>
    <phoneticPr fontId="1"/>
  </si>
  <si>
    <t>おおさか</t>
    <phoneticPr fontId="1"/>
  </si>
  <si>
    <t>たろう</t>
    <phoneticPr fontId="1"/>
  </si>
  <si>
    <t>　　　　　　　　　　　　　　　　　　　　　　　　　　　　以上</t>
    <rPh sb="28" eb="30">
      <t>イジョウ</t>
    </rPh>
    <phoneticPr fontId="1"/>
  </si>
  <si>
    <r>
      <rPr>
        <sz val="11"/>
        <color theme="1"/>
        <rFont val="ＭＳ Ｐゴシック"/>
        <family val="3"/>
        <charset val="128"/>
      </rPr>
      <t>現住所</t>
    </r>
    <r>
      <rPr>
        <sz val="10"/>
        <color theme="1"/>
        <rFont val="ＭＳ Ｐゴシック"/>
        <family val="3"/>
        <charset val="128"/>
      </rPr>
      <t xml:space="preserve">
（都道府県から記入）</t>
    </r>
    <rPh sb="0" eb="1">
      <t>ゲン</t>
    </rPh>
    <rPh sb="1" eb="2">
      <t>ジュウ</t>
    </rPh>
    <rPh sb="2" eb="3">
      <t>ショ</t>
    </rPh>
    <rPh sb="5" eb="9">
      <t>トドウフケン</t>
    </rPh>
    <rPh sb="11" eb="13">
      <t>キニュウ</t>
    </rPh>
    <phoneticPr fontId="1"/>
  </si>
  <si>
    <r>
      <rPr>
        <sz val="11"/>
        <color theme="1"/>
        <rFont val="ＭＳ Ｐゴシック"/>
        <family val="3"/>
        <charset val="128"/>
      </rPr>
      <t>連絡先</t>
    </r>
    <r>
      <rPr>
        <sz val="10"/>
        <color theme="1"/>
        <rFont val="ＭＳ Ｐゴシック"/>
        <family val="3"/>
        <charset val="128"/>
      </rPr>
      <t xml:space="preserve">
（現住所と異なる場合のみ記入）</t>
    </r>
    <rPh sb="0" eb="2">
      <t>レンラク</t>
    </rPh>
    <rPh sb="2" eb="3">
      <t>サキ</t>
    </rPh>
    <rPh sb="5" eb="8">
      <t>ゲンジュウショ</t>
    </rPh>
    <rPh sb="9" eb="10">
      <t>コト</t>
    </rPh>
    <rPh sb="12" eb="14">
      <t>バアイ</t>
    </rPh>
    <rPh sb="16" eb="18">
      <t>キニュウ</t>
    </rPh>
    <phoneticPr fontId="1"/>
  </si>
  <si>
    <t>2024年3月卒業</t>
    <rPh sb="4" eb="5">
      <t>ネン</t>
    </rPh>
    <rPh sb="6" eb="7">
      <t>ガツ</t>
    </rPh>
    <phoneticPr fontId="1"/>
  </si>
  <si>
    <t>2025年3月卒業</t>
    <rPh sb="4" eb="5">
      <t>ネン</t>
    </rPh>
    <rPh sb="6" eb="7">
      <t>ガツ</t>
    </rPh>
    <phoneticPr fontId="1"/>
  </si>
  <si>
    <t>2027年度研修歯科医申請願</t>
    <rPh sb="4" eb="6">
      <t>ネンド</t>
    </rPh>
    <rPh sb="6" eb="8">
      <t>ケンシュウ</t>
    </rPh>
    <rPh sb="8" eb="11">
      <t>シカイ</t>
    </rPh>
    <rPh sb="11" eb="13">
      <t>シンセイ</t>
    </rPh>
    <rPh sb="13" eb="14">
      <t>ネガ</t>
    </rPh>
    <phoneticPr fontId="1"/>
  </si>
  <si>
    <t>2026年3月卒業</t>
    <rPh sb="4" eb="5">
      <t>ネン</t>
    </rPh>
    <rPh sb="6" eb="7">
      <t>ガツ</t>
    </rPh>
    <rPh sb="7" eb="9">
      <t>ソツギョウ</t>
    </rPh>
    <phoneticPr fontId="1"/>
  </si>
  <si>
    <t>2027年3月卒業見込み</t>
    <rPh sb="4" eb="5">
      <t>ネン</t>
    </rPh>
    <rPh sb="6" eb="7">
      <t>ガツ</t>
    </rPh>
    <rPh sb="7" eb="9">
      <t>ソツギョウ</t>
    </rPh>
    <rPh sb="9" eb="11">
      <t>ミコ</t>
    </rPh>
    <phoneticPr fontId="1"/>
  </si>
  <si>
    <t>歯科医籍登録番号</t>
    <rPh sb="0" eb="4">
      <t>シカイセキ</t>
    </rPh>
    <rPh sb="4" eb="6">
      <t>トウロク</t>
    </rPh>
    <rPh sb="6" eb="8">
      <t>バンゴウ</t>
    </rPh>
    <phoneticPr fontId="1"/>
  </si>
  <si>
    <t>歯科医籍登録年月日</t>
    <rPh sb="0" eb="3">
      <t>シカイ</t>
    </rPh>
    <rPh sb="3" eb="4">
      <t>セキ</t>
    </rPh>
    <rPh sb="4" eb="6">
      <t>トウロク</t>
    </rPh>
    <rPh sb="6" eb="9">
      <t>ネンガッピ</t>
    </rPh>
    <phoneticPr fontId="1"/>
  </si>
  <si>
    <t>※歯科医籍登録番号・登録年月日は、すでに歯科医師国家試験に合格している場合のみ記入。</t>
    <rPh sb="1" eb="7">
      <t>シカイセキトウロク</t>
    </rPh>
    <rPh sb="7" eb="9">
      <t>バンゴウ</t>
    </rPh>
    <rPh sb="10" eb="12">
      <t>トウロク</t>
    </rPh>
    <rPh sb="12" eb="15">
      <t>ネンガッピ</t>
    </rPh>
    <rPh sb="20" eb="22">
      <t>シカ</t>
    </rPh>
    <rPh sb="22" eb="24">
      <t>イシ</t>
    </rPh>
    <rPh sb="24" eb="26">
      <t>コッカ</t>
    </rPh>
    <rPh sb="26" eb="28">
      <t>シケン</t>
    </rPh>
    <rPh sb="29" eb="31">
      <t>ゴウカク</t>
    </rPh>
    <rPh sb="35" eb="37">
      <t>バアイ</t>
    </rPh>
    <rPh sb="39" eb="41">
      <t>キニュウ</t>
    </rPh>
    <phoneticPr fontId="1"/>
  </si>
  <si>
    <t>2027年度大阪歯科大学附属病院</t>
    <rPh sb="4" eb="6">
      <t>ネンド</t>
    </rPh>
    <rPh sb="6" eb="8">
      <t>オオサカ</t>
    </rPh>
    <rPh sb="8" eb="10">
      <t>シカ</t>
    </rPh>
    <rPh sb="10" eb="12">
      <t>ダイガク</t>
    </rPh>
    <rPh sb="12" eb="14">
      <t>フゾク</t>
    </rPh>
    <rPh sb="14" eb="16">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</si>
</sst>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lt;=999]000;[&lt;=9999]000\-00;000\-0000"/>
    <numFmt numFmtId="179" formatCode="0_);[Red]\(0\)"/>
    <numFmt numFmtId="180" formatCode="0.00_);[Red]\(0.00\)"/>
  </numFmts>
  <fonts count="2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name val="ＭＳ Ｐゴシック"/>
      <family val="3"/>
      <charset val="128"/>
    </font>
    <font>
      <b/>
      <sz val="14"/>
      <color theme="1"/>
      <name val="ＭＳ Ｐゴシック"/>
      <family val="3"/>
      <charset val="128"/>
    </font>
    <font>
      <sz val="8"/>
      <color theme="1"/>
      <name val="ＭＳ Ｐゴシック"/>
      <family val="3"/>
      <charset val="128"/>
    </font>
    <font>
      <b/>
      <sz val="26"/>
      <color theme="1"/>
      <name val="ＭＳ Ｐゴシック"/>
      <family val="3"/>
      <charset val="128"/>
    </font>
    <font>
      <sz val="11"/>
      <color theme="0"/>
      <name val="ＭＳ Ｐゴシック"/>
      <family val="3"/>
      <charset val="128"/>
    </font>
    <font>
      <u/>
      <sz val="11"/>
      <name val="ＭＳ Ｐゴシック"/>
      <family val="3"/>
      <charset val="128"/>
    </font>
    <font>
      <sz val="16"/>
      <color theme="1"/>
      <name val="ＭＳ Ｐゴシック"/>
      <family val="3"/>
      <charset val="128"/>
    </font>
    <font>
      <sz val="36"/>
      <color theme="1"/>
      <name val="ＭＳ Ｐゴシック"/>
      <family val="3"/>
      <charset val="128"/>
    </font>
    <font>
      <b/>
      <sz val="11"/>
      <name val="ＭＳ Ｐゴシック"/>
      <family val="3"/>
      <charset val="128"/>
    </font>
    <font>
      <b/>
      <sz val="12"/>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b/>
      <sz val="9"/>
      <color rgb="FFFF0000"/>
      <name val="ＭＳ Ｐゴシック"/>
      <family val="3"/>
      <charset val="128"/>
    </font>
    <font>
      <b/>
      <sz val="20"/>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CCFFFF"/>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otted">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dashDot">
        <color auto="1"/>
      </top>
      <bottom/>
      <diagonal/>
    </border>
    <border>
      <left/>
      <right style="hair">
        <color auto="1"/>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2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lignment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6" fillId="2" borderId="4" xfId="0" applyFont="1" applyFill="1" applyBorder="1">
      <alignment vertical="center"/>
    </xf>
    <xf numFmtId="0" fontId="6" fillId="4"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34" xfId="0" applyFont="1" applyBorder="1" applyAlignment="1">
      <alignment vertical="center" wrapText="1"/>
    </xf>
    <xf numFmtId="0" fontId="6" fillId="0" borderId="34" xfId="0" applyFont="1" applyBorder="1" applyAlignment="1">
      <alignment horizontal="center"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top" wrapText="1"/>
      <protection locked="0"/>
    </xf>
    <xf numFmtId="0" fontId="7" fillId="2" borderId="1" xfId="0" applyFont="1" applyFill="1" applyBorder="1" applyAlignment="1" applyProtection="1">
      <alignment vertical="center" wrapText="1"/>
      <protection locked="0"/>
    </xf>
    <xf numFmtId="0" fontId="6" fillId="0" borderId="0" xfId="0" applyFont="1" applyAlignment="1">
      <alignment vertical="center" wrapText="1"/>
    </xf>
    <xf numFmtId="0" fontId="5" fillId="0" borderId="0" xfId="0" applyFont="1" applyAlignment="1">
      <alignment horizontal="left" vertical="center"/>
    </xf>
    <xf numFmtId="14" fontId="8" fillId="0" borderId="0" xfId="0" applyNumberFormat="1" applyFont="1" applyAlignment="1">
      <alignment horizontal="left" vertical="center"/>
    </xf>
    <xf numFmtId="14" fontId="8" fillId="0" borderId="0" xfId="0" applyNumberFormat="1" applyFont="1" applyAlignment="1">
      <alignment horizontal="center" vertical="center"/>
    </xf>
    <xf numFmtId="49" fontId="7" fillId="0" borderId="0" xfId="0" applyNumberFormat="1" applyFont="1">
      <alignment vertical="center"/>
    </xf>
    <xf numFmtId="0" fontId="7" fillId="0" borderId="2" xfId="0" applyFont="1" applyBorder="1" applyAlignment="1">
      <alignment horizontal="center" vertical="center"/>
    </xf>
    <xf numFmtId="0" fontId="5" fillId="0" borderId="3" xfId="0" applyFont="1" applyBorder="1" applyAlignment="1">
      <alignment horizontal="center" vertical="center"/>
    </xf>
    <xf numFmtId="178" fontId="11" fillId="0" borderId="1" xfId="0" applyNumberFormat="1" applyFont="1" applyBorder="1" applyAlignment="1">
      <alignment horizontal="center" vertical="center"/>
    </xf>
    <xf numFmtId="14" fontId="8" fillId="2" borderId="14" xfId="0" applyNumberFormat="1" applyFont="1" applyFill="1" applyBorder="1" applyAlignment="1">
      <alignment horizontal="left" vertical="center"/>
    </xf>
    <xf numFmtId="14" fontId="8" fillId="2" borderId="0" xfId="0" applyNumberFormat="1" applyFont="1" applyFill="1" applyAlignment="1">
      <alignment horizontal="left" vertical="center"/>
    </xf>
    <xf numFmtId="14" fontId="8" fillId="2" borderId="0" xfId="0" applyNumberFormat="1" applyFont="1" applyFill="1" applyAlignment="1">
      <alignment horizontal="center" vertical="center"/>
    </xf>
    <xf numFmtId="0" fontId="5" fillId="0" borderId="26" xfId="0" applyFont="1" applyBorder="1">
      <alignment vertical="center"/>
    </xf>
    <xf numFmtId="0" fontId="5" fillId="0" borderId="27" xfId="0" applyFont="1" applyBorder="1">
      <alignment vertical="center"/>
    </xf>
    <xf numFmtId="0" fontId="5" fillId="0" borderId="11"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5" fillId="0" borderId="12" xfId="0" applyFont="1" applyBorder="1">
      <alignment vertical="center"/>
    </xf>
    <xf numFmtId="14" fontId="8" fillId="0" borderId="14" xfId="0" applyNumberFormat="1" applyFont="1" applyBorder="1" applyAlignment="1">
      <alignment horizontal="lef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9" xfId="0" applyFont="1" applyBorder="1">
      <alignment vertical="center"/>
    </xf>
    <xf numFmtId="0" fontId="5" fillId="0" borderId="15" xfId="0" applyFont="1" applyBorder="1">
      <alignment vertical="center"/>
    </xf>
    <xf numFmtId="179" fontId="5" fillId="0" borderId="0" xfId="0" applyNumberFormat="1" applyFont="1">
      <alignment vertical="center"/>
    </xf>
    <xf numFmtId="49" fontId="5" fillId="0" borderId="0" xfId="0" applyNumberFormat="1" applyFont="1">
      <alignment vertical="center"/>
    </xf>
    <xf numFmtId="0" fontId="5" fillId="0" borderId="21" xfId="0" applyFont="1" applyBorder="1">
      <alignment vertical="center"/>
    </xf>
    <xf numFmtId="0" fontId="5" fillId="0" borderId="20" xfId="0" applyFont="1" applyBorder="1">
      <alignment vertical="center"/>
    </xf>
    <xf numFmtId="14" fontId="8" fillId="0" borderId="0" xfId="0" applyNumberFormat="1" applyFont="1" applyAlignment="1">
      <alignment horizontal="left" vertical="center" wrapText="1"/>
    </xf>
    <xf numFmtId="14" fontId="8" fillId="0" borderId="0" xfId="0" applyNumberFormat="1" applyFont="1" applyAlignment="1">
      <alignment horizontal="center" vertical="center" wrapText="1"/>
    </xf>
    <xf numFmtId="0" fontId="5" fillId="0" borderId="0" xfId="0" applyFont="1" applyAlignment="1">
      <alignment vertical="center" wrapText="1"/>
    </xf>
    <xf numFmtId="0" fontId="5" fillId="0" borderId="35" xfId="0" applyFont="1" applyBorder="1" applyAlignment="1">
      <alignment horizontal="center" vertical="center"/>
    </xf>
    <xf numFmtId="0" fontId="5" fillId="0" borderId="35" xfId="0" applyFont="1" applyBorder="1">
      <alignment vertical="center"/>
    </xf>
    <xf numFmtId="0" fontId="16" fillId="0" borderId="0" xfId="0" applyFont="1">
      <alignment vertical="center"/>
    </xf>
    <xf numFmtId="0" fontId="5" fillId="0" borderId="21" xfId="0" applyFont="1" applyBorder="1" applyAlignment="1">
      <alignment horizontal="center" vertical="center"/>
    </xf>
    <xf numFmtId="0" fontId="5" fillId="3" borderId="3" xfId="0" applyFont="1" applyFill="1" applyBorder="1" applyAlignment="1" applyProtection="1">
      <alignment horizontal="center" vertical="center"/>
      <protection locked="0"/>
    </xf>
    <xf numFmtId="0" fontId="9" fillId="0" borderId="0" xfId="0" applyFont="1" applyAlignment="1">
      <alignment horizontal="center" vertical="center"/>
    </xf>
    <xf numFmtId="0" fontId="17" fillId="3" borderId="32" xfId="0"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20" fillId="5" borderId="36" xfId="0" applyFont="1" applyFill="1" applyBorder="1" applyAlignment="1" applyProtection="1">
      <alignment horizontal="center" vertical="center" shrinkToFit="1"/>
      <protection locked="0"/>
    </xf>
    <xf numFmtId="0" fontId="10" fillId="5" borderId="11" xfId="0" applyFont="1" applyFill="1" applyBorder="1" applyAlignment="1">
      <alignment horizontal="center" wrapText="1"/>
    </xf>
    <xf numFmtId="0" fontId="5" fillId="3" borderId="3"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6" fillId="0" borderId="17" xfId="0" applyFont="1" applyBorder="1" applyAlignment="1">
      <alignment horizontal="left"/>
    </xf>
    <xf numFmtId="0" fontId="10" fillId="0" borderId="17" xfId="0" applyFont="1" applyBorder="1" applyAlignment="1">
      <alignment horizontal="left" wrapText="1"/>
    </xf>
    <xf numFmtId="0" fontId="10" fillId="0" borderId="17" xfId="0" applyFont="1" applyBorder="1" applyAlignment="1">
      <alignment horizontal="left"/>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18" fillId="3" borderId="17" xfId="0" applyFont="1" applyFill="1" applyBorder="1" applyAlignment="1" applyProtection="1">
      <alignment horizontal="left" vertical="center" shrinkToFit="1"/>
      <protection locked="0"/>
    </xf>
    <xf numFmtId="0" fontId="18" fillId="3" borderId="18" xfId="0" applyFont="1" applyFill="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18" fillId="3" borderId="14" xfId="0" applyFont="1" applyFill="1" applyBorder="1" applyAlignment="1" applyProtection="1">
      <alignment horizontal="left" vertical="center" shrinkToFit="1"/>
      <protection locked="0"/>
    </xf>
    <xf numFmtId="0" fontId="18" fillId="3" borderId="0" xfId="0" applyFont="1" applyFill="1" applyAlignment="1" applyProtection="1">
      <alignment horizontal="left" vertical="center" shrinkToFit="1"/>
      <protection locked="0"/>
    </xf>
    <xf numFmtId="0" fontId="18" fillId="3" borderId="15" xfId="0" applyFont="1" applyFill="1" applyBorder="1" applyAlignment="1" applyProtection="1">
      <alignment horizontal="left" vertical="center" shrinkToFit="1"/>
      <protection locked="0"/>
    </xf>
    <xf numFmtId="0" fontId="5" fillId="0" borderId="2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3" xfId="0"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xf numFmtId="0" fontId="19" fillId="3" borderId="31"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13" fillId="3" borderId="2" xfId="1"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0" fontId="18" fillId="3" borderId="4" xfId="0" applyFont="1" applyFill="1" applyBorder="1" applyAlignment="1" applyProtection="1">
      <alignment horizontal="left" vertical="center" shrinkToFit="1"/>
      <protection locked="0"/>
    </xf>
    <xf numFmtId="0" fontId="18" fillId="3" borderId="19" xfId="0" applyFont="1" applyFill="1" applyBorder="1" applyAlignment="1" applyProtection="1">
      <alignment horizontal="center" vertical="center" shrinkToFit="1"/>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9" fillId="0" borderId="0" xfId="0" applyFont="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 fillId="0" borderId="2" xfId="0" applyFont="1" applyBorder="1" applyAlignment="1">
      <alignment horizontal="center" vertical="center" wrapText="1"/>
    </xf>
    <xf numFmtId="0" fontId="7" fillId="5" borderId="2" xfId="0" applyFont="1" applyFill="1" applyBorder="1" applyAlignment="1" applyProtection="1">
      <alignment horizontal="center" vertical="center" wrapText="1" shrinkToFit="1"/>
      <protection locked="0"/>
    </xf>
    <xf numFmtId="0" fontId="7" fillId="5" borderId="4"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18" fillId="3" borderId="4" xfId="0" applyFont="1" applyFill="1" applyBorder="1" applyAlignment="1" applyProtection="1">
      <alignment horizontal="center" vertical="center" shrinkToFit="1"/>
      <protection locked="0"/>
    </xf>
    <xf numFmtId="55" fontId="20" fillId="5" borderId="3" xfId="0" applyNumberFormat="1" applyFont="1" applyFill="1" applyBorder="1" applyAlignment="1" applyProtection="1">
      <alignment horizontal="center" vertical="center" shrinkToFit="1"/>
      <protection locked="0"/>
    </xf>
    <xf numFmtId="55" fontId="20" fillId="5" borderId="4" xfId="0" applyNumberFormat="1" applyFont="1" applyFill="1" applyBorder="1" applyAlignment="1" applyProtection="1">
      <alignment horizontal="center" vertical="center" shrinkToFit="1"/>
      <protection locked="0"/>
    </xf>
    <xf numFmtId="176" fontId="5" fillId="3" borderId="23" xfId="0" applyNumberFormat="1" applyFont="1" applyFill="1" applyBorder="1" applyAlignment="1" applyProtection="1">
      <alignment horizontal="center" vertical="center"/>
      <protection locked="0"/>
    </xf>
    <xf numFmtId="176" fontId="5" fillId="3" borderId="24" xfId="0" applyNumberFormat="1" applyFont="1" applyFill="1" applyBorder="1" applyAlignment="1" applyProtection="1">
      <alignment horizontal="center" vertical="center"/>
      <protection locked="0"/>
    </xf>
    <xf numFmtId="177" fontId="5" fillId="3" borderId="23" xfId="0" applyNumberFormat="1" applyFont="1" applyFill="1" applyBorder="1" applyAlignment="1" applyProtection="1">
      <alignment horizontal="center" vertical="center"/>
      <protection locked="0"/>
    </xf>
    <xf numFmtId="177" fontId="5" fillId="3" borderId="24" xfId="0" applyNumberFormat="1" applyFont="1" applyFill="1" applyBorder="1" applyAlignment="1" applyProtection="1">
      <alignment horizontal="center" vertical="center"/>
      <protection locked="0"/>
    </xf>
    <xf numFmtId="0" fontId="5" fillId="3" borderId="23" xfId="0" applyFont="1" applyFill="1" applyBorder="1" applyAlignment="1" applyProtection="1">
      <alignment horizontal="left" vertical="center" shrinkToFit="1"/>
      <protection locked="0"/>
    </xf>
    <xf numFmtId="0" fontId="5" fillId="3" borderId="25"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18" fillId="3" borderId="23" xfId="0" applyFont="1" applyFill="1" applyBorder="1" applyAlignment="1" applyProtection="1">
      <alignment horizontal="left" vertical="center" shrinkToFit="1"/>
      <protection locked="0"/>
    </xf>
    <xf numFmtId="0" fontId="18" fillId="3" borderId="25" xfId="0" applyFont="1" applyFill="1" applyBorder="1" applyAlignment="1" applyProtection="1">
      <alignment horizontal="left" vertical="center" shrinkToFit="1"/>
      <protection locked="0"/>
    </xf>
    <xf numFmtId="0" fontId="18" fillId="3" borderId="24" xfId="0" applyFont="1" applyFill="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176" fontId="18" fillId="3" borderId="5" xfId="0" applyNumberFormat="1" applyFont="1" applyFill="1" applyBorder="1" applyAlignment="1" applyProtection="1">
      <alignment horizontal="center" vertical="center"/>
      <protection locked="0"/>
    </xf>
    <xf numFmtId="176" fontId="18" fillId="3" borderId="7" xfId="0" applyNumberFormat="1" applyFont="1" applyFill="1" applyBorder="1" applyAlignment="1" applyProtection="1">
      <alignment horizontal="center" vertical="center"/>
      <protection locked="0"/>
    </xf>
    <xf numFmtId="177" fontId="18" fillId="3" borderId="5" xfId="0" applyNumberFormat="1" applyFont="1" applyFill="1" applyBorder="1" applyAlignment="1" applyProtection="1">
      <alignment horizontal="center" vertical="center"/>
      <protection locked="0"/>
    </xf>
    <xf numFmtId="177" fontId="18" fillId="3" borderId="7" xfId="0" applyNumberFormat="1" applyFont="1" applyFill="1" applyBorder="1" applyAlignment="1" applyProtection="1">
      <alignment horizontal="center" vertical="center"/>
      <protection locked="0"/>
    </xf>
    <xf numFmtId="0" fontId="18" fillId="3" borderId="5" xfId="0" applyFont="1" applyFill="1" applyBorder="1" applyAlignment="1" applyProtection="1">
      <alignment horizontal="left" vertical="center" shrinkToFit="1"/>
      <protection locked="0"/>
    </xf>
    <xf numFmtId="0" fontId="18" fillId="3" borderId="6" xfId="0" applyFont="1" applyFill="1" applyBorder="1" applyAlignment="1" applyProtection="1">
      <alignment horizontal="left" vertical="center" shrinkToFit="1"/>
      <protection locked="0"/>
    </xf>
    <xf numFmtId="0" fontId="18" fillId="3" borderId="7" xfId="0" applyFont="1" applyFill="1" applyBorder="1" applyAlignment="1" applyProtection="1">
      <alignment horizontal="left" vertical="center" shrinkToFit="1"/>
      <protection locked="0"/>
    </xf>
    <xf numFmtId="176" fontId="18" fillId="3" borderId="23" xfId="0" applyNumberFormat="1" applyFont="1" applyFill="1" applyBorder="1" applyAlignment="1" applyProtection="1">
      <alignment horizontal="center" vertical="center"/>
      <protection locked="0"/>
    </xf>
    <xf numFmtId="176" fontId="18" fillId="3" borderId="24" xfId="0" applyNumberFormat="1" applyFont="1" applyFill="1" applyBorder="1" applyAlignment="1" applyProtection="1">
      <alignment horizontal="center" vertical="center"/>
      <protection locked="0"/>
    </xf>
    <xf numFmtId="177" fontId="18" fillId="3" borderId="23" xfId="0" applyNumberFormat="1" applyFont="1" applyFill="1" applyBorder="1" applyAlignment="1" applyProtection="1">
      <alignment horizontal="center" vertical="center"/>
      <protection locked="0"/>
    </xf>
    <xf numFmtId="177" fontId="18" fillId="3" borderId="24"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center" shrinkToFi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4" fillId="0" borderId="0" xfId="0" applyFont="1" applyAlignment="1">
      <alignment horizontal="center" vertical="center"/>
    </xf>
    <xf numFmtId="178" fontId="5" fillId="0" borderId="2" xfId="0" applyNumberFormat="1" applyFont="1" applyBorder="1" applyAlignment="1">
      <alignment horizontal="center" vertical="center" wrapText="1"/>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15" fillId="0" borderId="2" xfId="0" applyNumberFormat="1" applyFont="1" applyBorder="1" applyAlignment="1" applyProtection="1">
      <alignment horizontal="center" vertical="center"/>
      <protection locked="0"/>
    </xf>
    <xf numFmtId="178" fontId="15" fillId="0" borderId="3" xfId="0" applyNumberFormat="1" applyFont="1" applyBorder="1" applyAlignment="1" applyProtection="1">
      <alignment horizontal="center" vertical="center"/>
      <protection locked="0"/>
    </xf>
    <xf numFmtId="178" fontId="15" fillId="0" borderId="4" xfId="0" applyNumberFormat="1" applyFont="1" applyBorder="1" applyAlignment="1" applyProtection="1">
      <alignment horizontal="center" vertical="center"/>
      <protection locked="0"/>
    </xf>
    <xf numFmtId="0" fontId="6" fillId="0" borderId="21" xfId="0" applyFont="1" applyBorder="1" applyAlignment="1">
      <alignment horizontal="right" vertical="center"/>
    </xf>
    <xf numFmtId="0" fontId="7" fillId="3" borderId="16" xfId="0" applyFont="1" applyFill="1" applyBorder="1" applyAlignment="1" applyProtection="1">
      <alignment horizontal="left" vertical="top" wrapText="1"/>
      <protection locked="0"/>
    </xf>
    <xf numFmtId="0" fontId="7" fillId="3" borderId="17" xfId="0" applyFont="1" applyFill="1" applyBorder="1" applyAlignment="1" applyProtection="1">
      <alignment horizontal="left" vertical="top"/>
      <protection locked="0"/>
    </xf>
    <xf numFmtId="0" fontId="7" fillId="3" borderId="18" xfId="0" applyFont="1" applyFill="1" applyBorder="1" applyAlignment="1" applyProtection="1">
      <alignment horizontal="left" vertical="top"/>
      <protection locked="0"/>
    </xf>
    <xf numFmtId="0" fontId="18" fillId="3" borderId="23" xfId="0" applyFont="1" applyFill="1" applyBorder="1" applyAlignment="1" applyProtection="1">
      <alignment horizontal="center" vertical="center" shrinkToFit="1"/>
      <protection locked="0"/>
    </xf>
    <xf numFmtId="0" fontId="18" fillId="3" borderId="25" xfId="0" applyFont="1" applyFill="1" applyBorder="1" applyAlignment="1" applyProtection="1">
      <alignment horizontal="center" vertical="center" shrinkToFit="1"/>
      <protection locked="0"/>
    </xf>
    <xf numFmtId="0" fontId="18" fillId="3" borderId="24"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180" fontId="6" fillId="2" borderId="11" xfId="0" applyNumberFormat="1" applyFont="1" applyFill="1" applyBorder="1" applyAlignment="1">
      <alignment horizontal="center" vertical="center" wrapText="1"/>
    </xf>
    <xf numFmtId="180" fontId="6" fillId="2" borderId="13"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xf>
    <xf numFmtId="0" fontId="5" fillId="3" borderId="3" xfId="0" applyFont="1" applyFill="1" applyBorder="1" applyAlignment="1">
      <alignment horizontal="center" vertical="center"/>
    </xf>
    <xf numFmtId="0" fontId="5" fillId="3" borderId="3"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25">
    <dxf>
      <fill>
        <patternFill patternType="none">
          <bgColor auto="1"/>
        </patternFill>
      </fill>
    </dxf>
    <dxf>
      <fill>
        <patternFill>
          <bgColor rgb="FFFF0000"/>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152400</xdr:colOff>
      <xdr:row>53</xdr:row>
      <xdr:rowOff>190500</xdr:rowOff>
    </xdr:from>
    <xdr:to>
      <xdr:col>13</xdr:col>
      <xdr:colOff>0</xdr:colOff>
      <xdr:row>55</xdr:row>
      <xdr:rowOff>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724025" y="13887450"/>
          <a:ext cx="2667000" cy="438150"/>
        </a:xfrm>
        <a:prstGeom prst="rect">
          <a:avLst/>
        </a:prstGeom>
        <a:solidFill>
          <a:schemeClr val="bg1"/>
        </a:solidFill>
        <a:ln>
          <a:noFill/>
        </a:ln>
      </xdr:spPr>
      <xdr:txBody>
        <a:bodyPr vertOverflow="clip" wrap="square" lIns="91440" tIns="45720" rIns="91440" bIns="45720" anchor="t" upright="1"/>
        <a:lstStyle/>
        <a:p>
          <a:pPr algn="l" rtl="0">
            <a:lnSpc>
              <a:spcPts val="14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切り取らずにそのまま提出してください</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7</xdr:col>
      <xdr:colOff>342900</xdr:colOff>
      <xdr:row>64</xdr:row>
      <xdr:rowOff>276225</xdr:rowOff>
    </xdr:from>
    <xdr:to>
      <xdr:col>11</xdr:col>
      <xdr:colOff>104775</xdr:colOff>
      <xdr:row>69</xdr:row>
      <xdr:rowOff>200025</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2619375" y="18297525"/>
          <a:ext cx="1171575" cy="1495425"/>
        </a:xfrm>
        <a:prstGeom prst="rect">
          <a:avLst/>
        </a:prstGeom>
        <a:noFill/>
        <a:ln w="9525">
          <a:solidFill>
            <a:srgbClr val="000000"/>
          </a:solidFill>
          <a:miter lim="800000"/>
          <a:headEnd/>
          <a:tailEnd/>
        </a:ln>
      </xdr:spPr>
    </xdr:sp>
    <xdr:clientData/>
  </xdr:twoCellAnchor>
  <xdr:twoCellAnchor>
    <xdr:from>
      <xdr:col>0</xdr:col>
      <xdr:colOff>137274</xdr:colOff>
      <xdr:row>2</xdr:row>
      <xdr:rowOff>220195</xdr:rowOff>
    </xdr:from>
    <xdr:to>
      <xdr:col>13</xdr:col>
      <xdr:colOff>152401</xdr:colOff>
      <xdr:row>2</xdr:row>
      <xdr:rowOff>675154</xdr:rowOff>
    </xdr:to>
    <xdr:sp macro="" textlink="">
      <xdr:nvSpPr>
        <xdr:cNvPr id="9" name="四角形: 角を丸くする 8">
          <a:extLst>
            <a:ext uri="{FF2B5EF4-FFF2-40B4-BE49-F238E27FC236}">
              <a16:creationId xmlns:a16="http://schemas.microsoft.com/office/drawing/2014/main" id="{6E6AF570-BED7-4031-B95C-CEEDF95E2370}"/>
            </a:ext>
          </a:extLst>
        </xdr:cNvPr>
        <xdr:cNvSpPr/>
      </xdr:nvSpPr>
      <xdr:spPr>
        <a:xfrm>
          <a:off x="137274" y="696445"/>
          <a:ext cx="4749052" cy="454959"/>
        </a:xfrm>
        <a:prstGeom prst="round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「申請願」と「受験票・写真票」はそれぞれ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サイズ</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枚に印刷する</a:t>
          </a:r>
        </a:p>
      </xdr:txBody>
    </xdr:sp>
    <xdr:clientData/>
  </xdr:twoCellAnchor>
  <xdr:twoCellAnchor>
    <xdr:from>
      <xdr:col>13</xdr:col>
      <xdr:colOff>214593</xdr:colOff>
      <xdr:row>2</xdr:row>
      <xdr:rowOff>34178</xdr:rowOff>
    </xdr:from>
    <xdr:to>
      <xdr:col>22</xdr:col>
      <xdr:colOff>1524000</xdr:colOff>
      <xdr:row>3</xdr:row>
      <xdr:rowOff>560</xdr:rowOff>
    </xdr:to>
    <xdr:sp macro="" textlink="">
      <xdr:nvSpPr>
        <xdr:cNvPr id="10" name="四角形: 角を丸くする 9">
          <a:extLst>
            <a:ext uri="{FF2B5EF4-FFF2-40B4-BE49-F238E27FC236}">
              <a16:creationId xmlns:a16="http://schemas.microsoft.com/office/drawing/2014/main" id="{74913A9D-00A4-483F-8994-770FD72466C8}"/>
            </a:ext>
          </a:extLst>
        </xdr:cNvPr>
        <xdr:cNvSpPr/>
      </xdr:nvSpPr>
      <xdr:spPr>
        <a:xfrm>
          <a:off x="4948518" y="510428"/>
          <a:ext cx="2928657" cy="747432"/>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のある項目</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について：</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プルダウンから選択</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該当するものを記入</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352425</xdr:colOff>
      <xdr:row>0</xdr:row>
      <xdr:rowOff>85725</xdr:rowOff>
    </xdr:from>
    <xdr:to>
      <xdr:col>14</xdr:col>
      <xdr:colOff>1146313</xdr:colOff>
      <xdr:row>1</xdr:row>
      <xdr:rowOff>234812</xdr:rowOff>
    </xdr:to>
    <xdr:sp macro="" textlink="">
      <xdr:nvSpPr>
        <xdr:cNvPr id="11" name="テキスト ボックス 10">
          <a:extLst>
            <a:ext uri="{FF2B5EF4-FFF2-40B4-BE49-F238E27FC236}">
              <a16:creationId xmlns:a16="http://schemas.microsoft.com/office/drawing/2014/main" id="{0F0A48C7-79CC-4920-86B7-B1A3B324C129}"/>
            </a:ext>
          </a:extLst>
        </xdr:cNvPr>
        <xdr:cNvSpPr txBox="1"/>
      </xdr:nvSpPr>
      <xdr:spPr>
        <a:xfrm>
          <a:off x="5086350" y="85725"/>
          <a:ext cx="1184413" cy="3776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4</xdr:col>
      <xdr:colOff>47625</xdr:colOff>
      <xdr:row>10</xdr:row>
      <xdr:rowOff>38101</xdr:rowOff>
    </xdr:from>
    <xdr:to>
      <xdr:col>14</xdr:col>
      <xdr:colOff>1190625</xdr:colOff>
      <xdr:row>10</xdr:row>
      <xdr:rowOff>438151</xdr:rowOff>
    </xdr:to>
    <xdr:sp macro="" textlink="">
      <xdr:nvSpPr>
        <xdr:cNvPr id="12" name="四角形: 角を丸くする 11">
          <a:extLst>
            <a:ext uri="{FF2B5EF4-FFF2-40B4-BE49-F238E27FC236}">
              <a16:creationId xmlns:a16="http://schemas.microsoft.com/office/drawing/2014/main" id="{AEA0D7C9-AD8C-4BCA-A180-F206A62977D9}"/>
            </a:ext>
          </a:extLst>
        </xdr:cNvPr>
        <xdr:cNvSpPr/>
      </xdr:nvSpPr>
      <xdr:spPr>
        <a:xfrm>
          <a:off x="1266825" y="3438526"/>
          <a:ext cx="5048250" cy="400050"/>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ハイフンやアンダーバー</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英数字・小文字・大文字の区別をはっきりと記入</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57150</xdr:colOff>
      <xdr:row>42</xdr:row>
      <xdr:rowOff>142875</xdr:rowOff>
    </xdr:from>
    <xdr:to>
      <xdr:col>2</xdr:col>
      <xdr:colOff>275105</xdr:colOff>
      <xdr:row>42</xdr:row>
      <xdr:rowOff>467845</xdr:rowOff>
    </xdr:to>
    <xdr:sp macro="" textlink="">
      <xdr:nvSpPr>
        <xdr:cNvPr id="15" name="四角形: 角を丸くする 14">
          <a:extLst>
            <a:ext uri="{FF2B5EF4-FFF2-40B4-BE49-F238E27FC236}">
              <a16:creationId xmlns:a16="http://schemas.microsoft.com/office/drawing/2014/main" id="{9830CC5C-5CB0-47C7-B8E2-6390913614FD}"/>
            </a:ext>
          </a:extLst>
        </xdr:cNvPr>
        <xdr:cNvSpPr/>
      </xdr:nvSpPr>
      <xdr:spPr>
        <a:xfrm>
          <a:off x="57150" y="10591800"/>
          <a:ext cx="922805" cy="324970"/>
        </a:xfrm>
        <a:prstGeom prst="roundRect">
          <a:avLst/>
        </a:prstGeom>
        <a:solidFill>
          <a:srgbClr val="FFC0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必須</a:t>
          </a:r>
        </a:p>
      </xdr:txBody>
    </xdr:sp>
    <xdr:clientData/>
  </xdr:twoCellAnchor>
  <xdr:twoCellAnchor>
    <xdr:from>
      <xdr:col>0</xdr:col>
      <xdr:colOff>133350</xdr:colOff>
      <xdr:row>45</xdr:row>
      <xdr:rowOff>171450</xdr:rowOff>
    </xdr:from>
    <xdr:to>
      <xdr:col>4</xdr:col>
      <xdr:colOff>340102</xdr:colOff>
      <xdr:row>47</xdr:row>
      <xdr:rowOff>142316</xdr:rowOff>
    </xdr:to>
    <xdr:grpSp>
      <xdr:nvGrpSpPr>
        <xdr:cNvPr id="16" name="グループ化 15">
          <a:extLst>
            <a:ext uri="{FF2B5EF4-FFF2-40B4-BE49-F238E27FC236}">
              <a16:creationId xmlns:a16="http://schemas.microsoft.com/office/drawing/2014/main" id="{9CB6E1D0-CF09-42AE-85FD-976945203941}"/>
            </a:ext>
          </a:extLst>
        </xdr:cNvPr>
        <xdr:cNvGrpSpPr/>
      </xdr:nvGrpSpPr>
      <xdr:grpSpPr>
        <a:xfrm>
          <a:off x="133350" y="11334750"/>
          <a:ext cx="1425952" cy="599516"/>
          <a:chOff x="201705" y="10966076"/>
          <a:chExt cx="1407462" cy="598395"/>
        </a:xfrm>
      </xdr:grpSpPr>
      <xdr:sp macro="" textlink="">
        <xdr:nvSpPr>
          <xdr:cNvPr id="17" name="左大かっこ 16">
            <a:extLst>
              <a:ext uri="{FF2B5EF4-FFF2-40B4-BE49-F238E27FC236}">
                <a16:creationId xmlns:a16="http://schemas.microsoft.com/office/drawing/2014/main" id="{9C1BC157-8BC2-448F-B919-C59E280D78A3}"/>
              </a:ext>
            </a:extLst>
          </xdr:cNvPr>
          <xdr:cNvSpPr/>
        </xdr:nvSpPr>
        <xdr:spPr>
          <a:xfrm>
            <a:off x="201705" y="10970560"/>
            <a:ext cx="168088" cy="5939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8" name="左大かっこ 17">
            <a:extLst>
              <a:ext uri="{FF2B5EF4-FFF2-40B4-BE49-F238E27FC236}">
                <a16:creationId xmlns:a16="http://schemas.microsoft.com/office/drawing/2014/main" id="{6989E53D-D02A-4FA3-9AE4-67EA389CA294}"/>
              </a:ext>
            </a:extLst>
          </xdr:cNvPr>
          <xdr:cNvSpPr/>
        </xdr:nvSpPr>
        <xdr:spPr>
          <a:xfrm rot="10800000">
            <a:off x="1441079" y="10966076"/>
            <a:ext cx="168088" cy="5939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A6254B00-1351-46F1-BAB2-4895C36A0894}"/>
              </a:ext>
            </a:extLst>
          </xdr:cNvPr>
          <xdr:cNvSpPr txBox="1"/>
        </xdr:nvSpPr>
        <xdr:spPr>
          <a:xfrm>
            <a:off x="358589" y="11091228"/>
            <a:ext cx="104214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400" b="1">
                <a:latin typeface="ＭＳ Ｐゴシック" panose="020B0600070205080204" pitchFamily="50" charset="-128"/>
                <a:ea typeface="ＭＳ Ｐゴシック" panose="020B0600070205080204" pitchFamily="50" charset="-128"/>
              </a:rPr>
              <a:t>受験者用</a:t>
            </a:r>
          </a:p>
        </xdr:txBody>
      </xdr:sp>
    </xdr:grpSp>
    <xdr:clientData/>
  </xdr:twoCellAnchor>
  <xdr:twoCellAnchor>
    <xdr:from>
      <xdr:col>22</xdr:col>
      <xdr:colOff>630892</xdr:colOff>
      <xdr:row>51</xdr:row>
      <xdr:rowOff>194422</xdr:rowOff>
    </xdr:from>
    <xdr:to>
      <xdr:col>28</xdr:col>
      <xdr:colOff>661147</xdr:colOff>
      <xdr:row>53</xdr:row>
      <xdr:rowOff>268942</xdr:rowOff>
    </xdr:to>
    <xdr:sp macro="" textlink="">
      <xdr:nvSpPr>
        <xdr:cNvPr id="20" name="四角形: 角を丸くする 19">
          <a:extLst>
            <a:ext uri="{FF2B5EF4-FFF2-40B4-BE49-F238E27FC236}">
              <a16:creationId xmlns:a16="http://schemas.microsoft.com/office/drawing/2014/main" id="{5C4AA38F-98F0-4AC2-98F5-4863DCBC6574}"/>
            </a:ext>
          </a:extLst>
        </xdr:cNvPr>
        <xdr:cNvSpPr/>
      </xdr:nvSpPr>
      <xdr:spPr>
        <a:xfrm>
          <a:off x="6984627" y="13182040"/>
          <a:ext cx="5330638" cy="948578"/>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ふりがな</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と</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氏名</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は「申請願」から自動反映されます</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ふりがな</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と</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氏名</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を記入すること</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85167</xdr:colOff>
      <xdr:row>50</xdr:row>
      <xdr:rowOff>124945</xdr:rowOff>
    </xdr:from>
    <xdr:to>
      <xdr:col>22</xdr:col>
      <xdr:colOff>643778</xdr:colOff>
      <xdr:row>51</xdr:row>
      <xdr:rowOff>311523</xdr:rowOff>
    </xdr:to>
    <xdr:cxnSp macro="">
      <xdr:nvCxnSpPr>
        <xdr:cNvPr id="21" name="直線矢印コネクタ 20">
          <a:extLst>
            <a:ext uri="{FF2B5EF4-FFF2-40B4-BE49-F238E27FC236}">
              <a16:creationId xmlns:a16="http://schemas.microsoft.com/office/drawing/2014/main" id="{5B3CFACF-9EB3-4E0B-A581-18624FBD4282}"/>
            </a:ext>
          </a:extLst>
        </xdr:cNvPr>
        <xdr:cNvCxnSpPr/>
      </xdr:nvCxnSpPr>
      <xdr:spPr>
        <a:xfrm flipH="1" flipV="1">
          <a:off x="4819092" y="12840820"/>
          <a:ext cx="2177861" cy="51042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70598</xdr:colOff>
      <xdr:row>51</xdr:row>
      <xdr:rowOff>205628</xdr:rowOff>
    </xdr:from>
    <xdr:to>
      <xdr:col>22</xdr:col>
      <xdr:colOff>630892</xdr:colOff>
      <xdr:row>52</xdr:row>
      <xdr:rowOff>108417</xdr:rowOff>
    </xdr:to>
    <xdr:cxnSp macro="">
      <xdr:nvCxnSpPr>
        <xdr:cNvPr id="22" name="直線矢印コネクタ 21">
          <a:extLst>
            <a:ext uri="{FF2B5EF4-FFF2-40B4-BE49-F238E27FC236}">
              <a16:creationId xmlns:a16="http://schemas.microsoft.com/office/drawing/2014/main" id="{8D9AF199-8AC3-4092-BD6F-9EE4BEB8A514}"/>
            </a:ext>
          </a:extLst>
        </xdr:cNvPr>
        <xdr:cNvCxnSpPr>
          <a:stCxn id="20" idx="1"/>
        </xdr:cNvCxnSpPr>
      </xdr:nvCxnSpPr>
      <xdr:spPr>
        <a:xfrm flipH="1" flipV="1">
          <a:off x="4799480" y="13193246"/>
          <a:ext cx="2185147" cy="46308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201706</xdr:colOff>
      <xdr:row>53</xdr:row>
      <xdr:rowOff>284631</xdr:rowOff>
    </xdr:from>
    <xdr:to>
      <xdr:col>22</xdr:col>
      <xdr:colOff>964825</xdr:colOff>
      <xdr:row>62</xdr:row>
      <xdr:rowOff>212911</xdr:rowOff>
    </xdr:to>
    <xdr:cxnSp macro="">
      <xdr:nvCxnSpPr>
        <xdr:cNvPr id="23" name="直線矢印コネクタ 22">
          <a:extLst>
            <a:ext uri="{FF2B5EF4-FFF2-40B4-BE49-F238E27FC236}">
              <a16:creationId xmlns:a16="http://schemas.microsoft.com/office/drawing/2014/main" id="{2172D66C-624D-404E-A9CF-9AFBD06D67F9}"/>
            </a:ext>
          </a:extLst>
        </xdr:cNvPr>
        <xdr:cNvCxnSpPr/>
      </xdr:nvCxnSpPr>
      <xdr:spPr>
        <a:xfrm flipH="1">
          <a:off x="4930588" y="14146307"/>
          <a:ext cx="2387972" cy="305472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158003</xdr:colOff>
      <xdr:row>53</xdr:row>
      <xdr:rowOff>257736</xdr:rowOff>
    </xdr:from>
    <xdr:to>
      <xdr:col>22</xdr:col>
      <xdr:colOff>750794</xdr:colOff>
      <xdr:row>61</xdr:row>
      <xdr:rowOff>168650</xdr:rowOff>
    </xdr:to>
    <xdr:cxnSp macro="">
      <xdr:nvCxnSpPr>
        <xdr:cNvPr id="24" name="直線矢印コネクタ 23">
          <a:extLst>
            <a:ext uri="{FF2B5EF4-FFF2-40B4-BE49-F238E27FC236}">
              <a16:creationId xmlns:a16="http://schemas.microsoft.com/office/drawing/2014/main" id="{01614E0B-FE9B-4275-9526-D0B666A018D5}"/>
            </a:ext>
          </a:extLst>
        </xdr:cNvPr>
        <xdr:cNvCxnSpPr/>
      </xdr:nvCxnSpPr>
      <xdr:spPr>
        <a:xfrm flipH="1">
          <a:off x="4886885" y="14119412"/>
          <a:ext cx="2217644" cy="271238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180975</xdr:colOff>
      <xdr:row>54</xdr:row>
      <xdr:rowOff>238125</xdr:rowOff>
    </xdr:from>
    <xdr:to>
      <xdr:col>4</xdr:col>
      <xdr:colOff>389408</xdr:colOff>
      <xdr:row>57</xdr:row>
      <xdr:rowOff>114300</xdr:rowOff>
    </xdr:to>
    <xdr:grpSp>
      <xdr:nvGrpSpPr>
        <xdr:cNvPr id="25" name="グループ化 24">
          <a:extLst>
            <a:ext uri="{FF2B5EF4-FFF2-40B4-BE49-F238E27FC236}">
              <a16:creationId xmlns:a16="http://schemas.microsoft.com/office/drawing/2014/main" id="{5BC8A7C5-A712-4A8C-BB68-AB88658AFCB3}"/>
            </a:ext>
          </a:extLst>
        </xdr:cNvPr>
        <xdr:cNvGrpSpPr/>
      </xdr:nvGrpSpPr>
      <xdr:grpSpPr>
        <a:xfrm>
          <a:off x="180975" y="14782800"/>
          <a:ext cx="1427633" cy="819150"/>
          <a:chOff x="201705" y="10966076"/>
          <a:chExt cx="1407462" cy="598395"/>
        </a:xfrm>
      </xdr:grpSpPr>
      <xdr:sp macro="" textlink="">
        <xdr:nvSpPr>
          <xdr:cNvPr id="26" name="左大かっこ 25">
            <a:extLst>
              <a:ext uri="{FF2B5EF4-FFF2-40B4-BE49-F238E27FC236}">
                <a16:creationId xmlns:a16="http://schemas.microsoft.com/office/drawing/2014/main" id="{EE40F4E6-4E05-4DFA-BA55-5BE2097F4C69}"/>
              </a:ext>
            </a:extLst>
          </xdr:cNvPr>
          <xdr:cNvSpPr/>
        </xdr:nvSpPr>
        <xdr:spPr>
          <a:xfrm>
            <a:off x="201705" y="10970560"/>
            <a:ext cx="168088" cy="5939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7" name="左大かっこ 26">
            <a:extLst>
              <a:ext uri="{FF2B5EF4-FFF2-40B4-BE49-F238E27FC236}">
                <a16:creationId xmlns:a16="http://schemas.microsoft.com/office/drawing/2014/main" id="{FAF4B1B1-DFA0-4EB4-9436-23118F1907F1}"/>
              </a:ext>
            </a:extLst>
          </xdr:cNvPr>
          <xdr:cNvSpPr/>
        </xdr:nvSpPr>
        <xdr:spPr>
          <a:xfrm rot="10800000">
            <a:off x="1441079" y="10966076"/>
            <a:ext cx="168088" cy="5939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B9BA6A8F-2B91-4546-ADF1-2A133FAB496E}"/>
              </a:ext>
            </a:extLst>
          </xdr:cNvPr>
          <xdr:cNvSpPr txBox="1"/>
        </xdr:nvSpPr>
        <xdr:spPr>
          <a:xfrm>
            <a:off x="280146" y="11007804"/>
            <a:ext cx="127747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1">
                <a:latin typeface="ＭＳ Ｐゴシック" panose="020B0600070205080204" pitchFamily="50" charset="-128"/>
                <a:ea typeface="ＭＳ Ｐゴシック" panose="020B0600070205080204" pitchFamily="50" charset="-128"/>
              </a:rPr>
              <a:t>大阪歯科大学</a:t>
            </a:r>
            <a:endParaRPr kumimoji="1" lang="en-US" altLang="ja-JP" sz="1200" b="1">
              <a:latin typeface="ＭＳ Ｐゴシック" panose="020B0600070205080204" pitchFamily="50" charset="-128"/>
              <a:ea typeface="ＭＳ Ｐゴシック" panose="020B0600070205080204" pitchFamily="50" charset="-128"/>
            </a:endParaRPr>
          </a:p>
          <a:p>
            <a:pPr algn="ctr"/>
            <a:r>
              <a:rPr kumimoji="1" lang="ja-JP" altLang="en-US" sz="1200" b="1">
                <a:latin typeface="ＭＳ Ｐゴシック" panose="020B0600070205080204" pitchFamily="50" charset="-128"/>
                <a:ea typeface="ＭＳ Ｐゴシック" panose="020B0600070205080204" pitchFamily="50" charset="-128"/>
              </a:rPr>
              <a:t>附属病院控え</a:t>
            </a:r>
          </a:p>
        </xdr:txBody>
      </xdr:sp>
    </xdr:grpSp>
    <xdr:clientData/>
  </xdr:twoCellAnchor>
  <xdr:twoCellAnchor>
    <xdr:from>
      <xdr:col>0</xdr:col>
      <xdr:colOff>200025</xdr:colOff>
      <xdr:row>26</xdr:row>
      <xdr:rowOff>114300</xdr:rowOff>
    </xdr:from>
    <xdr:to>
      <xdr:col>9</xdr:col>
      <xdr:colOff>0</xdr:colOff>
      <xdr:row>30</xdr:row>
      <xdr:rowOff>38100</xdr:rowOff>
    </xdr:to>
    <xdr:sp macro="" textlink="">
      <xdr:nvSpPr>
        <xdr:cNvPr id="29" name="四角形: 角を丸くする 28">
          <a:extLst>
            <a:ext uri="{FF2B5EF4-FFF2-40B4-BE49-F238E27FC236}">
              <a16:creationId xmlns:a16="http://schemas.microsoft.com/office/drawing/2014/main" id="{71820119-975E-4F2A-AEA6-0F57ACE96D4F}"/>
            </a:ext>
          </a:extLst>
        </xdr:cNvPr>
        <xdr:cNvSpPr/>
      </xdr:nvSpPr>
      <xdr:spPr>
        <a:xfrm>
          <a:off x="200025" y="7419975"/>
          <a:ext cx="2971800" cy="838200"/>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パソコン入力の場合</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　数字のみ入力</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手書きの場合</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　年・月も記入</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309285</xdr:colOff>
      <xdr:row>24</xdr:row>
      <xdr:rowOff>28575</xdr:rowOff>
    </xdr:from>
    <xdr:to>
      <xdr:col>1</xdr:col>
      <xdr:colOff>104775</xdr:colOff>
      <xdr:row>26</xdr:row>
      <xdr:rowOff>104775</xdr:rowOff>
    </xdr:to>
    <xdr:cxnSp macro="">
      <xdr:nvCxnSpPr>
        <xdr:cNvPr id="30" name="直線矢印コネクタ 29">
          <a:extLst>
            <a:ext uri="{FF2B5EF4-FFF2-40B4-BE49-F238E27FC236}">
              <a16:creationId xmlns:a16="http://schemas.microsoft.com/office/drawing/2014/main" id="{779AA319-39C3-4EF9-BA96-6A1CE0C4FEEC}"/>
            </a:ext>
          </a:extLst>
        </xdr:cNvPr>
        <xdr:cNvCxnSpPr/>
      </xdr:nvCxnSpPr>
      <xdr:spPr>
        <a:xfrm flipH="1" flipV="1">
          <a:off x="309285" y="6991350"/>
          <a:ext cx="147915" cy="4191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257175</xdr:colOff>
      <xdr:row>24</xdr:row>
      <xdr:rowOff>28575</xdr:rowOff>
    </xdr:from>
    <xdr:to>
      <xdr:col>3</xdr:col>
      <xdr:colOff>52665</xdr:colOff>
      <xdr:row>26</xdr:row>
      <xdr:rowOff>104775</xdr:rowOff>
    </xdr:to>
    <xdr:cxnSp macro="">
      <xdr:nvCxnSpPr>
        <xdr:cNvPr id="31" name="直線矢印コネクタ 30">
          <a:extLst>
            <a:ext uri="{FF2B5EF4-FFF2-40B4-BE49-F238E27FC236}">
              <a16:creationId xmlns:a16="http://schemas.microsoft.com/office/drawing/2014/main" id="{D1E05B65-C99C-42EF-A1DC-0257A17CEF84}"/>
            </a:ext>
          </a:extLst>
        </xdr:cNvPr>
        <xdr:cNvCxnSpPr/>
      </xdr:nvCxnSpPr>
      <xdr:spPr>
        <a:xfrm flipH="1" flipV="1">
          <a:off x="962025" y="6991350"/>
          <a:ext cx="147915" cy="4191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0</xdr:colOff>
      <xdr:row>41</xdr:row>
      <xdr:rowOff>85725</xdr:rowOff>
    </xdr:from>
    <xdr:to>
      <xdr:col>14</xdr:col>
      <xdr:colOff>1109383</xdr:colOff>
      <xdr:row>42</xdr:row>
      <xdr:rowOff>542925</xdr:rowOff>
    </xdr:to>
    <xdr:sp macro="" textlink="">
      <xdr:nvSpPr>
        <xdr:cNvPr id="32" name="四角形: 角を丸くする 31">
          <a:extLst>
            <a:ext uri="{FF2B5EF4-FFF2-40B4-BE49-F238E27FC236}">
              <a16:creationId xmlns:a16="http://schemas.microsoft.com/office/drawing/2014/main" id="{B4592B30-CF09-4C4D-9672-BF7857C84B53}"/>
            </a:ext>
          </a:extLst>
        </xdr:cNvPr>
        <xdr:cNvSpPr/>
      </xdr:nvSpPr>
      <xdr:spPr>
        <a:xfrm>
          <a:off x="1219200" y="9677400"/>
          <a:ext cx="5014633" cy="628650"/>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パソコン入力・手書き共通</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印刷時、</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志望の動機</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2</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ページ目に行かないように文字サイズ等に注意</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13607</xdr:colOff>
      <xdr:row>26</xdr:row>
      <xdr:rowOff>217711</xdr:rowOff>
    </xdr:from>
    <xdr:to>
      <xdr:col>27</xdr:col>
      <xdr:colOff>383640</xdr:colOff>
      <xdr:row>37</xdr:row>
      <xdr:rowOff>202424</xdr:rowOff>
    </xdr:to>
    <xdr:grpSp>
      <xdr:nvGrpSpPr>
        <xdr:cNvPr id="43" name="グループ化 42">
          <a:extLst>
            <a:ext uri="{FF2B5EF4-FFF2-40B4-BE49-F238E27FC236}">
              <a16:creationId xmlns:a16="http://schemas.microsoft.com/office/drawing/2014/main" id="{EB23C89C-F785-4CE4-8FE3-5B01CFDC30D1}"/>
            </a:ext>
          </a:extLst>
        </xdr:cNvPr>
        <xdr:cNvGrpSpPr/>
      </xdr:nvGrpSpPr>
      <xdr:grpSpPr>
        <a:xfrm>
          <a:off x="3966482" y="7294786"/>
          <a:ext cx="7418533" cy="1851613"/>
          <a:chOff x="2426795" y="7177670"/>
          <a:chExt cx="7439890" cy="1443057"/>
        </a:xfrm>
      </xdr:grpSpPr>
      <xdr:sp macro="" textlink="">
        <xdr:nvSpPr>
          <xdr:cNvPr id="33" name="四角形: 角を丸くする 32">
            <a:extLst>
              <a:ext uri="{FF2B5EF4-FFF2-40B4-BE49-F238E27FC236}">
                <a16:creationId xmlns:a16="http://schemas.microsoft.com/office/drawing/2014/main" id="{60B019D6-EA09-41EE-958B-EEB416F56031}"/>
              </a:ext>
            </a:extLst>
          </xdr:cNvPr>
          <xdr:cNvSpPr/>
        </xdr:nvSpPr>
        <xdr:spPr>
          <a:xfrm>
            <a:off x="5261066" y="7787569"/>
            <a:ext cx="4605619" cy="833158"/>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パソコン入力・手書き共通</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・職歴を記入する際は、入社、退社、在職中など年月と共に明記</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・アルバイト歴は入力・記入しない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xnSp macro="">
        <xdr:nvCxnSpPr>
          <xdr:cNvPr id="34" name="直線矢印コネクタ 33">
            <a:extLst>
              <a:ext uri="{FF2B5EF4-FFF2-40B4-BE49-F238E27FC236}">
                <a16:creationId xmlns:a16="http://schemas.microsoft.com/office/drawing/2014/main" id="{741BC833-DBD1-463D-9EBB-3724CCD6C48A}"/>
              </a:ext>
            </a:extLst>
          </xdr:cNvPr>
          <xdr:cNvCxnSpPr/>
        </xdr:nvCxnSpPr>
        <xdr:spPr>
          <a:xfrm flipH="1" flipV="1">
            <a:off x="2426795" y="7177670"/>
            <a:ext cx="2766108" cy="83989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14</xdr:col>
      <xdr:colOff>552449</xdr:colOff>
      <xdr:row>23</xdr:row>
      <xdr:rowOff>57151</xdr:rowOff>
    </xdr:from>
    <xdr:to>
      <xdr:col>28</xdr:col>
      <xdr:colOff>308081</xdr:colOff>
      <xdr:row>28</xdr:row>
      <xdr:rowOff>71000</xdr:rowOff>
    </xdr:to>
    <xdr:grpSp>
      <xdr:nvGrpSpPr>
        <xdr:cNvPr id="44" name="グループ化 43">
          <a:extLst>
            <a:ext uri="{FF2B5EF4-FFF2-40B4-BE49-F238E27FC236}">
              <a16:creationId xmlns:a16="http://schemas.microsoft.com/office/drawing/2014/main" id="{103D47F3-88A9-4093-A23D-893E802D2463}"/>
            </a:ext>
          </a:extLst>
        </xdr:cNvPr>
        <xdr:cNvGrpSpPr/>
      </xdr:nvGrpSpPr>
      <xdr:grpSpPr>
        <a:xfrm>
          <a:off x="5676899" y="6562726"/>
          <a:ext cx="6308832" cy="1042549"/>
          <a:chOff x="4934122" y="7050277"/>
          <a:chExt cx="6294173" cy="1017959"/>
        </a:xfrm>
      </xdr:grpSpPr>
      <xdr:sp macro="" textlink="">
        <xdr:nvSpPr>
          <xdr:cNvPr id="37" name="四角形: 角を丸くする 36">
            <a:extLst>
              <a:ext uri="{FF2B5EF4-FFF2-40B4-BE49-F238E27FC236}">
                <a16:creationId xmlns:a16="http://schemas.microsoft.com/office/drawing/2014/main" id="{684EDDA3-30D5-42EA-9734-78014D4CEDB4}"/>
              </a:ext>
            </a:extLst>
          </xdr:cNvPr>
          <xdr:cNvSpPr/>
        </xdr:nvSpPr>
        <xdr:spPr>
          <a:xfrm>
            <a:off x="6622676" y="7235078"/>
            <a:ext cx="4605619" cy="833158"/>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パソコン入力・手書き共通</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学校名</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と</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入学・卒業・卒業見込</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の間にスペースを挟まない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xnSp macro="">
        <xdr:nvCxnSpPr>
          <xdr:cNvPr id="38" name="直線矢印コネクタ 37">
            <a:extLst>
              <a:ext uri="{FF2B5EF4-FFF2-40B4-BE49-F238E27FC236}">
                <a16:creationId xmlns:a16="http://schemas.microsoft.com/office/drawing/2014/main" id="{7C8E9A54-9863-4188-A5DB-929BA6381D3F}"/>
              </a:ext>
            </a:extLst>
          </xdr:cNvPr>
          <xdr:cNvCxnSpPr/>
        </xdr:nvCxnSpPr>
        <xdr:spPr>
          <a:xfrm flipH="1" flipV="1">
            <a:off x="4934122" y="7050277"/>
            <a:ext cx="1699762" cy="27837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22</xdr:col>
      <xdr:colOff>685960</xdr:colOff>
      <xdr:row>14</xdr:row>
      <xdr:rowOff>34419</xdr:rowOff>
    </xdr:from>
    <xdr:to>
      <xdr:col>29</xdr:col>
      <xdr:colOff>585108</xdr:colOff>
      <xdr:row>18</xdr:row>
      <xdr:rowOff>136071</xdr:rowOff>
    </xdr:to>
    <xdr:sp macro="" textlink="">
      <xdr:nvSpPr>
        <xdr:cNvPr id="41" name="四角形: 角を丸くする 40">
          <a:extLst>
            <a:ext uri="{FF2B5EF4-FFF2-40B4-BE49-F238E27FC236}">
              <a16:creationId xmlns:a16="http://schemas.microsoft.com/office/drawing/2014/main" id="{BBEBDF4E-C544-4D45-AE99-5889934E2A9A}"/>
            </a:ext>
          </a:extLst>
        </xdr:cNvPr>
        <xdr:cNvSpPr/>
      </xdr:nvSpPr>
      <xdr:spPr>
        <a:xfrm>
          <a:off x="7081317" y="4728883"/>
          <a:ext cx="5927112" cy="1040545"/>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志望プログラム：</a:t>
          </a: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プログラム</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S</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（単独型）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プログラム</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C</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（複合型）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を選択</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　該当するプログラム名を正しく記入</a:t>
          </a:r>
        </a:p>
      </xdr:txBody>
    </xdr:sp>
    <xdr:clientData/>
  </xdr:twoCellAnchor>
  <xdr:twoCellAnchor>
    <xdr:from>
      <xdr:col>12</xdr:col>
      <xdr:colOff>190500</xdr:colOff>
      <xdr:row>16</xdr:row>
      <xdr:rowOff>40822</xdr:rowOff>
    </xdr:from>
    <xdr:to>
      <xdr:col>22</xdr:col>
      <xdr:colOff>612323</xdr:colOff>
      <xdr:row>18</xdr:row>
      <xdr:rowOff>95250</xdr:rowOff>
    </xdr:to>
    <xdr:cxnSp macro="">
      <xdr:nvCxnSpPr>
        <xdr:cNvPr id="42" name="直線矢印コネクタ 41">
          <a:extLst>
            <a:ext uri="{FF2B5EF4-FFF2-40B4-BE49-F238E27FC236}">
              <a16:creationId xmlns:a16="http://schemas.microsoft.com/office/drawing/2014/main" id="{619F192F-BA3E-48E3-BFF5-9811665F297A}"/>
            </a:ext>
          </a:extLst>
        </xdr:cNvPr>
        <xdr:cNvCxnSpPr/>
      </xdr:nvCxnSpPr>
      <xdr:spPr>
        <a:xfrm flipH="1">
          <a:off x="4572000" y="5143501"/>
          <a:ext cx="2435680" cy="58510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675554</xdr:colOff>
      <xdr:row>4</xdr:row>
      <xdr:rowOff>122464</xdr:rowOff>
    </xdr:from>
    <xdr:to>
      <xdr:col>25</xdr:col>
      <xdr:colOff>394608</xdr:colOff>
      <xdr:row>6</xdr:row>
      <xdr:rowOff>260136</xdr:rowOff>
    </xdr:to>
    <xdr:sp macro="" textlink="">
      <xdr:nvSpPr>
        <xdr:cNvPr id="52" name="四角形: 角を丸くする 51">
          <a:extLst>
            <a:ext uri="{FF2B5EF4-FFF2-40B4-BE49-F238E27FC236}">
              <a16:creationId xmlns:a16="http://schemas.microsoft.com/office/drawing/2014/main" id="{7C59B296-42BA-4A35-8F86-6AF1D6951C55}"/>
            </a:ext>
          </a:extLst>
        </xdr:cNvPr>
        <xdr:cNvSpPr/>
      </xdr:nvSpPr>
      <xdr:spPr>
        <a:xfrm>
          <a:off x="7028729" y="1551214"/>
          <a:ext cx="3014704" cy="794897"/>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男</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女</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を選択</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該当するものを記入</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235405</xdr:colOff>
      <xdr:row>4</xdr:row>
      <xdr:rowOff>387243</xdr:rowOff>
    </xdr:from>
    <xdr:to>
      <xdr:col>22</xdr:col>
      <xdr:colOff>666029</xdr:colOff>
      <xdr:row>6</xdr:row>
      <xdr:rowOff>120383</xdr:rowOff>
    </xdr:to>
    <xdr:cxnSp macro="">
      <xdr:nvCxnSpPr>
        <xdr:cNvPr id="53" name="直線矢印コネクタ 52">
          <a:extLst>
            <a:ext uri="{FF2B5EF4-FFF2-40B4-BE49-F238E27FC236}">
              <a16:creationId xmlns:a16="http://schemas.microsoft.com/office/drawing/2014/main" id="{57824338-6CCE-4226-95F1-A4613CB2096C}"/>
            </a:ext>
          </a:extLst>
        </xdr:cNvPr>
        <xdr:cNvCxnSpPr/>
      </xdr:nvCxnSpPr>
      <xdr:spPr>
        <a:xfrm flipH="1">
          <a:off x="4969330" y="1815993"/>
          <a:ext cx="2049874" cy="39036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653143</xdr:colOff>
      <xdr:row>9</xdr:row>
      <xdr:rowOff>231321</xdr:rowOff>
    </xdr:from>
    <xdr:to>
      <xdr:col>31</xdr:col>
      <xdr:colOff>122464</xdr:colOff>
      <xdr:row>12</xdr:row>
      <xdr:rowOff>1600</xdr:rowOff>
    </xdr:to>
    <xdr:sp macro="" textlink="">
      <xdr:nvSpPr>
        <xdr:cNvPr id="54" name="四角形: 角を丸くする 53">
          <a:extLst>
            <a:ext uri="{FF2B5EF4-FFF2-40B4-BE49-F238E27FC236}">
              <a16:creationId xmlns:a16="http://schemas.microsoft.com/office/drawing/2014/main" id="{14091FC7-092D-4DED-9D94-B84A76AD998D}"/>
            </a:ext>
          </a:extLst>
        </xdr:cNvPr>
        <xdr:cNvSpPr/>
      </xdr:nvSpPr>
      <xdr:spPr>
        <a:xfrm>
          <a:off x="7048500" y="3360964"/>
          <a:ext cx="6858000" cy="804422"/>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卒業年月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(1990</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年</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3</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月卒業～</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2027</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年</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3</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月卒業見込の内いずれか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を選択</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該当するものを記入</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333375</xdr:colOff>
      <xdr:row>8</xdr:row>
      <xdr:rowOff>266700</xdr:rowOff>
    </xdr:from>
    <xdr:to>
      <xdr:col>22</xdr:col>
      <xdr:colOff>653143</xdr:colOff>
      <xdr:row>10</xdr:row>
      <xdr:rowOff>27214</xdr:rowOff>
    </xdr:to>
    <xdr:cxnSp macro="">
      <xdr:nvCxnSpPr>
        <xdr:cNvPr id="55" name="直線矢印コネクタ 54">
          <a:extLst>
            <a:ext uri="{FF2B5EF4-FFF2-40B4-BE49-F238E27FC236}">
              <a16:creationId xmlns:a16="http://schemas.microsoft.com/office/drawing/2014/main" id="{24C24B2B-36E4-44AB-948F-F0FE91ABC62D}"/>
            </a:ext>
          </a:extLst>
        </xdr:cNvPr>
        <xdr:cNvCxnSpPr/>
      </xdr:nvCxnSpPr>
      <xdr:spPr>
        <a:xfrm flipH="1" flipV="1">
          <a:off x="5067300" y="3095625"/>
          <a:ext cx="1939018" cy="33201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654504</xdr:colOff>
      <xdr:row>6</xdr:row>
      <xdr:rowOff>355146</xdr:rowOff>
    </xdr:from>
    <xdr:to>
      <xdr:col>25</xdr:col>
      <xdr:colOff>640896</xdr:colOff>
      <xdr:row>9</xdr:row>
      <xdr:rowOff>125425</xdr:rowOff>
    </xdr:to>
    <xdr:sp macro="" textlink="">
      <xdr:nvSpPr>
        <xdr:cNvPr id="58" name="四角形: 角を丸くする 57">
          <a:extLst>
            <a:ext uri="{FF2B5EF4-FFF2-40B4-BE49-F238E27FC236}">
              <a16:creationId xmlns:a16="http://schemas.microsoft.com/office/drawing/2014/main" id="{6AD4907B-A56E-40DB-84E3-51BF7707ED6F}"/>
            </a:ext>
          </a:extLst>
        </xdr:cNvPr>
        <xdr:cNvSpPr/>
      </xdr:nvSpPr>
      <xdr:spPr>
        <a:xfrm>
          <a:off x="7007679" y="2441121"/>
          <a:ext cx="3282042" cy="818029"/>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パソコン入力の場合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新卒</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か</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既卒</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を選択</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手書きの場合</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　該当するものを記入</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313686</xdr:colOff>
      <xdr:row>7</xdr:row>
      <xdr:rowOff>239485</xdr:rowOff>
    </xdr:from>
    <xdr:to>
      <xdr:col>22</xdr:col>
      <xdr:colOff>635454</xdr:colOff>
      <xdr:row>8</xdr:row>
      <xdr:rowOff>65954</xdr:rowOff>
    </xdr:to>
    <xdr:cxnSp macro="">
      <xdr:nvCxnSpPr>
        <xdr:cNvPr id="59" name="直線矢印コネクタ 58">
          <a:extLst>
            <a:ext uri="{FF2B5EF4-FFF2-40B4-BE49-F238E27FC236}">
              <a16:creationId xmlns:a16="http://schemas.microsoft.com/office/drawing/2014/main" id="{5CEAC46B-306E-4427-B3ED-817CB6C995BD}"/>
            </a:ext>
          </a:extLst>
        </xdr:cNvPr>
        <xdr:cNvCxnSpPr/>
      </xdr:nvCxnSpPr>
      <xdr:spPr>
        <a:xfrm flipH="1">
          <a:off x="3876036" y="2763610"/>
          <a:ext cx="3112593" cy="13126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136072</xdr:colOff>
      <xdr:row>19</xdr:row>
      <xdr:rowOff>0</xdr:rowOff>
    </xdr:from>
    <xdr:to>
      <xdr:col>22</xdr:col>
      <xdr:colOff>598714</xdr:colOff>
      <xdr:row>21</xdr:row>
      <xdr:rowOff>217714</xdr:rowOff>
    </xdr:to>
    <xdr:cxnSp macro="">
      <xdr:nvCxnSpPr>
        <xdr:cNvPr id="66" name="直線矢印コネクタ 65">
          <a:extLst>
            <a:ext uri="{FF2B5EF4-FFF2-40B4-BE49-F238E27FC236}">
              <a16:creationId xmlns:a16="http://schemas.microsoft.com/office/drawing/2014/main" id="{FD472B55-C448-4DF8-B073-DE0033EB9197}"/>
            </a:ext>
          </a:extLst>
        </xdr:cNvPr>
        <xdr:cNvCxnSpPr/>
      </xdr:nvCxnSpPr>
      <xdr:spPr>
        <a:xfrm flipH="1" flipV="1">
          <a:off x="4517572" y="5959929"/>
          <a:ext cx="2476499" cy="55789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325850</xdr:colOff>
      <xdr:row>2</xdr:row>
      <xdr:rowOff>400051</xdr:rowOff>
    </xdr:from>
    <xdr:to>
      <xdr:col>26</xdr:col>
      <xdr:colOff>76200</xdr:colOff>
      <xdr:row>4</xdr:row>
      <xdr:rowOff>19051</xdr:rowOff>
    </xdr:to>
    <xdr:sp macro="" textlink="">
      <xdr:nvSpPr>
        <xdr:cNvPr id="45" name="四角形: 角を丸くする 44">
          <a:extLst>
            <a:ext uri="{FF2B5EF4-FFF2-40B4-BE49-F238E27FC236}">
              <a16:creationId xmlns:a16="http://schemas.microsoft.com/office/drawing/2014/main" id="{9B619FA3-D23F-45CA-8D4A-FFFC0A456858}"/>
            </a:ext>
          </a:extLst>
        </xdr:cNvPr>
        <xdr:cNvSpPr/>
      </xdr:nvSpPr>
      <xdr:spPr>
        <a:xfrm>
          <a:off x="8622125" y="876301"/>
          <a:ext cx="1779175" cy="571500"/>
        </a:xfrm>
        <a:prstGeom prst="round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空欄のままにしておくこと</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942976</xdr:colOff>
      <xdr:row>3</xdr:row>
      <xdr:rowOff>28575</xdr:rowOff>
    </xdr:from>
    <xdr:to>
      <xdr:col>23</xdr:col>
      <xdr:colOff>314325</xdr:colOff>
      <xdr:row>4</xdr:row>
      <xdr:rowOff>216994</xdr:rowOff>
    </xdr:to>
    <xdr:cxnSp macro="">
      <xdr:nvCxnSpPr>
        <xdr:cNvPr id="46" name="直線矢印コネクタ 45">
          <a:extLst>
            <a:ext uri="{FF2B5EF4-FFF2-40B4-BE49-F238E27FC236}">
              <a16:creationId xmlns:a16="http://schemas.microsoft.com/office/drawing/2014/main" id="{B074A50C-13D6-44C4-92C6-93871A3FF4A9}"/>
            </a:ext>
          </a:extLst>
        </xdr:cNvPr>
        <xdr:cNvCxnSpPr/>
      </xdr:nvCxnSpPr>
      <xdr:spPr>
        <a:xfrm flipH="1">
          <a:off x="6067426" y="1285875"/>
          <a:ext cx="2543174" cy="35986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459199</xdr:colOff>
      <xdr:row>48</xdr:row>
      <xdr:rowOff>123825</xdr:rowOff>
    </xdr:from>
    <xdr:to>
      <xdr:col>22</xdr:col>
      <xdr:colOff>981075</xdr:colOff>
      <xdr:row>49</xdr:row>
      <xdr:rowOff>381000</xdr:rowOff>
    </xdr:to>
    <xdr:sp macro="" textlink="">
      <xdr:nvSpPr>
        <xdr:cNvPr id="48" name="四角形: 角を丸くする 47">
          <a:extLst>
            <a:ext uri="{FF2B5EF4-FFF2-40B4-BE49-F238E27FC236}">
              <a16:creationId xmlns:a16="http://schemas.microsoft.com/office/drawing/2014/main" id="{089A0D5A-61A0-4D9E-AF62-7660D7F65666}"/>
            </a:ext>
          </a:extLst>
        </xdr:cNvPr>
        <xdr:cNvSpPr/>
      </xdr:nvSpPr>
      <xdr:spPr>
        <a:xfrm>
          <a:off x="5583649" y="12230100"/>
          <a:ext cx="1750601" cy="571500"/>
        </a:xfrm>
        <a:prstGeom prst="round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空欄のままにしておくこと</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28575</xdr:colOff>
      <xdr:row>49</xdr:row>
      <xdr:rowOff>152399</xdr:rowOff>
    </xdr:from>
    <xdr:to>
      <xdr:col>14</xdr:col>
      <xdr:colOff>466724</xdr:colOff>
      <xdr:row>49</xdr:row>
      <xdr:rowOff>285750</xdr:rowOff>
    </xdr:to>
    <xdr:cxnSp macro="">
      <xdr:nvCxnSpPr>
        <xdr:cNvPr id="49" name="直線矢印コネクタ 48">
          <a:extLst>
            <a:ext uri="{FF2B5EF4-FFF2-40B4-BE49-F238E27FC236}">
              <a16:creationId xmlns:a16="http://schemas.microsoft.com/office/drawing/2014/main" id="{A38C4C8B-5546-44A4-A967-B05CF89E748D}"/>
            </a:ext>
          </a:extLst>
        </xdr:cNvPr>
        <xdr:cNvCxnSpPr/>
      </xdr:nvCxnSpPr>
      <xdr:spPr>
        <a:xfrm flipH="1">
          <a:off x="4762500" y="12258674"/>
          <a:ext cx="828674" cy="13335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287749</xdr:colOff>
      <xdr:row>58</xdr:row>
      <xdr:rowOff>9525</xdr:rowOff>
    </xdr:from>
    <xdr:to>
      <xdr:col>12</xdr:col>
      <xdr:colOff>371475</xdr:colOff>
      <xdr:row>59</xdr:row>
      <xdr:rowOff>266700</xdr:rowOff>
    </xdr:to>
    <xdr:sp macro="" textlink="">
      <xdr:nvSpPr>
        <xdr:cNvPr id="50" name="四角形: 角を丸くする 49">
          <a:extLst>
            <a:ext uri="{FF2B5EF4-FFF2-40B4-BE49-F238E27FC236}">
              <a16:creationId xmlns:a16="http://schemas.microsoft.com/office/drawing/2014/main" id="{D5EF65D5-4E09-4BEE-85FF-F1687413107F}"/>
            </a:ext>
          </a:extLst>
        </xdr:cNvPr>
        <xdr:cNvSpPr/>
      </xdr:nvSpPr>
      <xdr:spPr>
        <a:xfrm>
          <a:off x="3069049" y="15811500"/>
          <a:ext cx="1645826" cy="571500"/>
        </a:xfrm>
        <a:prstGeom prst="round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何も記入しないこと</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114300</xdr:colOff>
      <xdr:row>59</xdr:row>
      <xdr:rowOff>276224</xdr:rowOff>
    </xdr:from>
    <xdr:to>
      <xdr:col>10</xdr:col>
      <xdr:colOff>361950</xdr:colOff>
      <xdr:row>60</xdr:row>
      <xdr:rowOff>438150</xdr:rowOff>
    </xdr:to>
    <xdr:cxnSp macro="">
      <xdr:nvCxnSpPr>
        <xdr:cNvPr id="51" name="直線矢印コネクタ 50">
          <a:extLst>
            <a:ext uri="{FF2B5EF4-FFF2-40B4-BE49-F238E27FC236}">
              <a16:creationId xmlns:a16="http://schemas.microsoft.com/office/drawing/2014/main" id="{FA35969D-FF27-4CFC-BE74-24C7AF937873}"/>
            </a:ext>
          </a:extLst>
        </xdr:cNvPr>
        <xdr:cNvCxnSpPr/>
      </xdr:nvCxnSpPr>
      <xdr:spPr>
        <a:xfrm>
          <a:off x="3676650" y="16078199"/>
          <a:ext cx="247650" cy="47625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342900</xdr:colOff>
      <xdr:row>4</xdr:row>
      <xdr:rowOff>371475</xdr:rowOff>
    </xdr:from>
    <xdr:to>
      <xdr:col>22</xdr:col>
      <xdr:colOff>12888</xdr:colOff>
      <xdr:row>9</xdr:row>
      <xdr:rowOff>209552</xdr:rowOff>
    </xdr:to>
    <xdr:sp macro="" textlink="">
      <xdr:nvSpPr>
        <xdr:cNvPr id="56" name="テキスト ボックス 55">
          <a:extLst>
            <a:ext uri="{FF2B5EF4-FFF2-40B4-BE49-F238E27FC236}">
              <a16:creationId xmlns:a16="http://schemas.microsoft.com/office/drawing/2014/main" id="{8A42C75A-023D-40CA-BE12-AE8585A34E14}"/>
            </a:ext>
          </a:extLst>
        </xdr:cNvPr>
        <xdr:cNvSpPr txBox="1"/>
      </xdr:nvSpPr>
      <xdr:spPr>
        <a:xfrm>
          <a:off x="5076825" y="1800225"/>
          <a:ext cx="1289238" cy="154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写真貼付欄</a:t>
          </a: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1.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上半身脱帽</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・マスクなし</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2.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縦</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35</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40mm</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横</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24</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30mm</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 </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直近</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か月以内撮影</a:t>
          </a: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4. </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裏面に記名した</a:t>
          </a:r>
          <a:r>
            <a:rPr lang="ja-JP" altLang="en-US" sz="800" b="1" u="sng">
              <a:solidFill>
                <a:schemeClr val="dk1"/>
              </a:solidFill>
              <a:effectLst/>
              <a:latin typeface="ＭＳ Ｐゴシック" panose="020B0600070205080204" pitchFamily="50" charset="-128"/>
              <a:ea typeface="ＭＳ Ｐゴシック" panose="020B0600070205080204" pitchFamily="50" charset="-128"/>
              <a:cs typeface="+mn-cs"/>
            </a:rPr>
            <a:t>写真</a:t>
          </a:r>
          <a:endParaRPr lang="en-US" altLang="ja-JP" sz="800" b="1" u="sng">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800" b="1" u="sng">
              <a:solidFill>
                <a:schemeClr val="dk1"/>
              </a:solidFill>
              <a:effectLst/>
              <a:latin typeface="ＭＳ Ｐゴシック" panose="020B0600070205080204" pitchFamily="50" charset="-128"/>
              <a:ea typeface="ＭＳ Ｐゴシック" panose="020B0600070205080204" pitchFamily="50" charset="-128"/>
              <a:cs typeface="+mn-cs"/>
            </a:rPr>
            <a:t>を貼付して郵送すること</a:t>
          </a:r>
          <a:endParaRPr lang="en-US" altLang="ja-JP" sz="800" b="1" u="sng">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試験時間中に眼鏡を</a:t>
          </a:r>
          <a:endPar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かける場合は、眼鏡を</a:t>
          </a:r>
          <a:endPar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かけて撮影してください。 </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64</xdr:row>
      <xdr:rowOff>266700</xdr:rowOff>
    </xdr:from>
    <xdr:to>
      <xdr:col>11</xdr:col>
      <xdr:colOff>50988</xdr:colOff>
      <xdr:row>69</xdr:row>
      <xdr:rowOff>238127</xdr:rowOff>
    </xdr:to>
    <xdr:sp macro="" textlink="">
      <xdr:nvSpPr>
        <xdr:cNvPr id="57" name="テキスト ボックス 56">
          <a:extLst>
            <a:ext uri="{FF2B5EF4-FFF2-40B4-BE49-F238E27FC236}">
              <a16:creationId xmlns:a16="http://schemas.microsoft.com/office/drawing/2014/main" id="{B2FF959B-6528-41B5-87D1-1443E47B6EF5}"/>
            </a:ext>
          </a:extLst>
        </xdr:cNvPr>
        <xdr:cNvSpPr txBox="1"/>
      </xdr:nvSpPr>
      <xdr:spPr>
        <a:xfrm>
          <a:off x="2714625" y="18192750"/>
          <a:ext cx="1289238" cy="154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写真貼付欄</a:t>
          </a: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1.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上半身脱帽</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・マスクなし</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2.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縦</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35</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40mm</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横</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24</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30mm</a:t>
          </a:r>
          <a:endParaRPr lang="ja-JP"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 </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直近</a:t>
          </a: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か月以内撮影</a:t>
          </a:r>
        </a:p>
        <a:p>
          <a:pPr>
            <a:lnSpc>
              <a:spcPts val="1080"/>
            </a:lnSpc>
          </a:pPr>
          <a:r>
            <a:rPr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4. </a:t>
          </a:r>
          <a:r>
            <a:rPr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裏面に記名した</a:t>
          </a:r>
          <a:r>
            <a:rPr lang="ja-JP" altLang="en-US" sz="800" b="1" u="sng">
              <a:solidFill>
                <a:schemeClr val="dk1"/>
              </a:solidFill>
              <a:effectLst/>
              <a:latin typeface="ＭＳ Ｐゴシック" panose="020B0600070205080204" pitchFamily="50" charset="-128"/>
              <a:ea typeface="ＭＳ Ｐゴシック" panose="020B0600070205080204" pitchFamily="50" charset="-128"/>
              <a:cs typeface="+mn-cs"/>
            </a:rPr>
            <a:t>写真</a:t>
          </a:r>
          <a:endParaRPr lang="en-US" altLang="ja-JP" sz="800" b="1" u="sng">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800" b="1" u="sng">
              <a:solidFill>
                <a:schemeClr val="dk1"/>
              </a:solidFill>
              <a:effectLst/>
              <a:latin typeface="ＭＳ Ｐゴシック" panose="020B0600070205080204" pitchFamily="50" charset="-128"/>
              <a:ea typeface="ＭＳ Ｐゴシック" panose="020B0600070205080204" pitchFamily="50" charset="-128"/>
              <a:cs typeface="+mn-cs"/>
            </a:rPr>
            <a:t>を貼付して郵送すること</a:t>
          </a:r>
          <a:endParaRPr lang="en-US" altLang="ja-JP" sz="800" b="1" u="sng">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試験時間中に眼鏡を</a:t>
          </a:r>
          <a:endPar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かける場合は、眼鏡を</a:t>
          </a:r>
          <a:endParaRPr lang="en-US" altLang="ja-JP" sz="800" b="1" u="none">
            <a:solidFill>
              <a:schemeClr val="dk1"/>
            </a:solidFill>
            <a:effectLst/>
            <a:latin typeface="ＭＳ Ｐゴシック" panose="020B0600070205080204" pitchFamily="50" charset="-128"/>
            <a:ea typeface="ＭＳ Ｐゴシック" panose="020B0600070205080204" pitchFamily="50" charset="-128"/>
            <a:cs typeface="+mn-cs"/>
          </a:endParaRPr>
        </a:p>
        <a:p>
          <a:pPr>
            <a:lnSpc>
              <a:spcPts val="1080"/>
            </a:lnSpc>
          </a:pPr>
          <a:r>
            <a:rPr lang="ja-JP" altLang="en-US" sz="800" b="1" u="none">
              <a:solidFill>
                <a:schemeClr val="dk1"/>
              </a:solidFill>
              <a:effectLst/>
              <a:latin typeface="ＭＳ Ｐゴシック" panose="020B0600070205080204" pitchFamily="50" charset="-128"/>
              <a:ea typeface="ＭＳ Ｐゴシック" panose="020B0600070205080204" pitchFamily="50" charset="-128"/>
              <a:cs typeface="+mn-cs"/>
            </a:rPr>
            <a:t>　かけて撮影してください。 </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1209675</xdr:colOff>
      <xdr:row>37</xdr:row>
      <xdr:rowOff>200027</xdr:rowOff>
    </xdr:from>
    <xdr:to>
      <xdr:col>28</xdr:col>
      <xdr:colOff>470007</xdr:colOff>
      <xdr:row>42</xdr:row>
      <xdr:rowOff>61476</xdr:rowOff>
    </xdr:to>
    <xdr:grpSp>
      <xdr:nvGrpSpPr>
        <xdr:cNvPr id="4" name="グループ化 3">
          <a:extLst>
            <a:ext uri="{FF2B5EF4-FFF2-40B4-BE49-F238E27FC236}">
              <a16:creationId xmlns:a16="http://schemas.microsoft.com/office/drawing/2014/main" id="{82D252E7-683C-4B40-B022-EC6B5D0FD4EA}"/>
            </a:ext>
          </a:extLst>
        </xdr:cNvPr>
        <xdr:cNvGrpSpPr/>
      </xdr:nvGrpSpPr>
      <xdr:grpSpPr>
        <a:xfrm>
          <a:off x="6334125" y="9144002"/>
          <a:ext cx="5813532" cy="994924"/>
          <a:chOff x="4934122" y="7050277"/>
          <a:chExt cx="5800024" cy="971457"/>
        </a:xfrm>
      </xdr:grpSpPr>
      <xdr:sp macro="" textlink="">
        <xdr:nvSpPr>
          <xdr:cNvPr id="5" name="四角形: 角を丸くする 4">
            <a:extLst>
              <a:ext uri="{FF2B5EF4-FFF2-40B4-BE49-F238E27FC236}">
                <a16:creationId xmlns:a16="http://schemas.microsoft.com/office/drawing/2014/main" id="{49414833-ED6D-A4A9-8EB7-6F6BD0E72202}"/>
              </a:ext>
            </a:extLst>
          </xdr:cNvPr>
          <xdr:cNvSpPr/>
        </xdr:nvSpPr>
        <xdr:spPr>
          <a:xfrm>
            <a:off x="6128527" y="7188576"/>
            <a:ext cx="4605619" cy="833158"/>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パソコン入力・手書き共通</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・すでに歯科医師国家試験に合格している場合は歯科医籍登録番号と登録年月日を記入すること。</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・それ以外は空欄にしておくこと。</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xnSp macro="">
        <xdr:nvCxnSpPr>
          <xdr:cNvPr id="6" name="直線矢印コネクタ 5">
            <a:extLst>
              <a:ext uri="{FF2B5EF4-FFF2-40B4-BE49-F238E27FC236}">
                <a16:creationId xmlns:a16="http://schemas.microsoft.com/office/drawing/2014/main" id="{1A080A63-76C9-8223-AA8D-37AD561BD6A8}"/>
              </a:ext>
            </a:extLst>
          </xdr:cNvPr>
          <xdr:cNvCxnSpPr/>
        </xdr:nvCxnSpPr>
        <xdr:spPr>
          <a:xfrm flipH="1" flipV="1">
            <a:off x="4934122" y="7050277"/>
            <a:ext cx="1187858" cy="26970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showGridLines="0" tabSelected="1" zoomScaleNormal="100" zoomScaleSheetLayoutView="70" workbookViewId="0">
      <selection activeCell="A2" sqref="A2:O2"/>
    </sheetView>
  </sheetViews>
  <sheetFormatPr defaultColWidth="8.875" defaultRowHeight="24.95" customHeight="1" x14ac:dyDescent="0.4"/>
  <cols>
    <col min="1" max="3" width="4.625" style="3" customWidth="1"/>
    <col min="4" max="4" width="2.125" style="3" customWidth="1"/>
    <col min="5" max="14" width="5.125" style="5" customWidth="1"/>
    <col min="15" max="15" width="16.125" style="5" customWidth="1"/>
    <col min="16" max="16" width="25.5" style="35" hidden="1" customWidth="1"/>
    <col min="17" max="17" width="9.625" style="35" hidden="1" customWidth="1"/>
    <col min="18" max="18" width="7.875" style="36" hidden="1" customWidth="1"/>
    <col min="19" max="19" width="4.875" style="36" hidden="1" customWidth="1"/>
    <col min="20" max="20" width="25.5" style="35" hidden="1" customWidth="1"/>
    <col min="21" max="21" width="6.125" style="5" hidden="1" customWidth="1"/>
    <col min="22" max="22" width="14.75" style="59" hidden="1" customWidth="1"/>
    <col min="23" max="23" width="25.5" style="5" customWidth="1"/>
    <col min="24" max="16384" width="8.875" style="5"/>
  </cols>
  <sheetData>
    <row r="1" spans="1:22" ht="18" customHeight="1" x14ac:dyDescent="0.4">
      <c r="A1" s="34" t="s">
        <v>112</v>
      </c>
      <c r="B1" s="34"/>
      <c r="C1" s="34"/>
      <c r="D1" s="34"/>
    </row>
    <row r="2" spans="1:22" ht="19.5" customHeight="1" x14ac:dyDescent="0.4">
      <c r="A2" s="124" t="s">
        <v>186</v>
      </c>
      <c r="B2" s="124"/>
      <c r="C2" s="124"/>
      <c r="D2" s="124"/>
      <c r="E2" s="124"/>
      <c r="F2" s="124"/>
      <c r="G2" s="124"/>
      <c r="H2" s="124"/>
      <c r="I2" s="124"/>
      <c r="J2" s="124"/>
      <c r="K2" s="124"/>
      <c r="L2" s="124"/>
      <c r="M2" s="124"/>
      <c r="N2" s="124"/>
      <c r="O2" s="124"/>
      <c r="V2" s="37" t="s">
        <v>127</v>
      </c>
    </row>
    <row r="3" spans="1:22" ht="61.5" customHeight="1" x14ac:dyDescent="0.4">
      <c r="A3" s="70"/>
      <c r="B3" s="70"/>
      <c r="C3" s="70"/>
      <c r="D3" s="70"/>
      <c r="E3" s="70"/>
      <c r="F3" s="70"/>
      <c r="G3" s="70"/>
      <c r="H3" s="70"/>
      <c r="I3" s="70"/>
      <c r="J3" s="70"/>
      <c r="K3" s="70"/>
      <c r="L3" s="70"/>
      <c r="M3" s="70"/>
      <c r="N3" s="70"/>
      <c r="O3" s="70"/>
      <c r="V3" s="37" t="s">
        <v>128</v>
      </c>
    </row>
    <row r="4" spans="1:22" ht="13.5" x14ac:dyDescent="0.15">
      <c r="A4" s="80" t="s">
        <v>27</v>
      </c>
      <c r="B4" s="80"/>
      <c r="C4" s="80"/>
      <c r="D4" s="80"/>
      <c r="E4" s="80"/>
      <c r="F4" s="80"/>
      <c r="G4" s="80"/>
      <c r="H4" s="80"/>
      <c r="I4" s="80"/>
      <c r="J4" s="80"/>
      <c r="K4" s="80"/>
      <c r="L4" s="80"/>
      <c r="M4" s="81" t="s">
        <v>60</v>
      </c>
      <c r="N4" s="82"/>
      <c r="O4" s="82"/>
      <c r="V4" s="37" t="s">
        <v>129</v>
      </c>
    </row>
    <row r="5" spans="1:22" ht="30.75" customHeight="1" x14ac:dyDescent="0.4">
      <c r="A5" s="107" t="s">
        <v>113</v>
      </c>
      <c r="B5" s="108"/>
      <c r="C5" s="108"/>
      <c r="D5" s="109"/>
      <c r="E5" s="38" t="s">
        <v>4</v>
      </c>
      <c r="F5" s="110">
        <v>2026</v>
      </c>
      <c r="G5" s="110"/>
      <c r="H5" s="39" t="s">
        <v>5</v>
      </c>
      <c r="I5" s="69">
        <v>7</v>
      </c>
      <c r="J5" s="39" t="s">
        <v>6</v>
      </c>
      <c r="K5" s="73" t="s">
        <v>178</v>
      </c>
      <c r="L5" s="39" t="s">
        <v>7</v>
      </c>
      <c r="M5" s="133" t="s">
        <v>126</v>
      </c>
      <c r="N5" s="109"/>
      <c r="O5" s="40"/>
      <c r="P5" s="41" t="str">
        <f>F5&amp;"/"&amp;I5&amp;"/"&amp;K5</f>
        <v>2026/7/○</v>
      </c>
      <c r="Q5" s="42"/>
      <c r="R5" s="43"/>
      <c r="S5" s="43"/>
      <c r="T5" s="42"/>
      <c r="V5" s="37" t="s">
        <v>130</v>
      </c>
    </row>
    <row r="6" spans="1:22" ht="21" customHeight="1" x14ac:dyDescent="0.15">
      <c r="A6" s="125" t="s">
        <v>0</v>
      </c>
      <c r="B6" s="126"/>
      <c r="C6" s="126"/>
      <c r="D6" s="127"/>
      <c r="E6" s="44"/>
      <c r="F6" s="113" t="s">
        <v>179</v>
      </c>
      <c r="G6" s="113"/>
      <c r="H6" s="113"/>
      <c r="I6" s="114"/>
      <c r="J6" s="45"/>
      <c r="K6" s="113" t="s">
        <v>180</v>
      </c>
      <c r="L6" s="113"/>
      <c r="M6" s="114"/>
      <c r="N6" s="76" t="s">
        <v>49</v>
      </c>
      <c r="O6" s="46"/>
      <c r="P6" s="47" t="s">
        <v>17</v>
      </c>
      <c r="Q6" s="48"/>
      <c r="R6" s="49"/>
      <c r="S6" s="49"/>
      <c r="T6" s="48"/>
      <c r="V6" s="37" t="s">
        <v>131</v>
      </c>
    </row>
    <row r="7" spans="1:22" ht="34.5" customHeight="1" x14ac:dyDescent="0.4">
      <c r="A7" s="128" t="s">
        <v>118</v>
      </c>
      <c r="B7" s="129"/>
      <c r="C7" s="129"/>
      <c r="D7" s="130"/>
      <c r="E7" s="50" t="s">
        <v>8</v>
      </c>
      <c r="F7" s="111" t="s">
        <v>176</v>
      </c>
      <c r="G7" s="111"/>
      <c r="H7" s="111"/>
      <c r="I7" s="112"/>
      <c r="J7" s="51" t="s">
        <v>9</v>
      </c>
      <c r="K7" s="111" t="s">
        <v>177</v>
      </c>
      <c r="L7" s="111"/>
      <c r="M7" s="112"/>
      <c r="N7" s="74" t="s">
        <v>17</v>
      </c>
      <c r="O7" s="52"/>
      <c r="P7" s="47" t="s">
        <v>18</v>
      </c>
      <c r="Q7" s="48"/>
      <c r="R7" s="49"/>
      <c r="S7" s="49"/>
      <c r="T7" s="48"/>
      <c r="V7" s="37" t="s">
        <v>132</v>
      </c>
    </row>
    <row r="8" spans="1:22" ht="24" customHeight="1" x14ac:dyDescent="0.4">
      <c r="A8" s="107" t="s">
        <v>114</v>
      </c>
      <c r="B8" s="108"/>
      <c r="C8" s="108"/>
      <c r="D8" s="109"/>
      <c r="E8" s="38" t="s">
        <v>4</v>
      </c>
      <c r="F8" s="110"/>
      <c r="G8" s="110"/>
      <c r="H8" s="39" t="s">
        <v>5</v>
      </c>
      <c r="I8" s="69"/>
      <c r="J8" s="39" t="s">
        <v>6</v>
      </c>
      <c r="K8" s="69"/>
      <c r="L8" s="39" t="s">
        <v>7</v>
      </c>
      <c r="M8" s="131" t="str">
        <f>IF(F8=0,"","（"&amp;DATEDIF(P8,P5,"Y")&amp;"歳）")</f>
        <v/>
      </c>
      <c r="N8" s="132"/>
      <c r="O8" s="52"/>
      <c r="P8" s="41" t="str">
        <f>F8&amp;"/"&amp;I8&amp;"/"&amp;K8</f>
        <v>//</v>
      </c>
      <c r="Q8" s="42"/>
      <c r="R8" s="43"/>
      <c r="S8" s="43"/>
      <c r="T8" s="42"/>
      <c r="V8" s="37" t="s">
        <v>133</v>
      </c>
    </row>
    <row r="9" spans="1:22" ht="24" customHeight="1" x14ac:dyDescent="0.4">
      <c r="A9" s="103" t="s">
        <v>52</v>
      </c>
      <c r="B9" s="93"/>
      <c r="C9" s="93"/>
      <c r="D9" s="94"/>
      <c r="E9" s="136" t="s">
        <v>165</v>
      </c>
      <c r="F9" s="137"/>
      <c r="G9" s="137"/>
      <c r="H9" s="138"/>
      <c r="I9" s="134" t="s">
        <v>125</v>
      </c>
      <c r="J9" s="135"/>
      <c r="K9" s="75" t="s">
        <v>53</v>
      </c>
      <c r="L9" s="139" t="s">
        <v>188</v>
      </c>
      <c r="M9" s="139"/>
      <c r="N9" s="140"/>
      <c r="O9" s="52"/>
      <c r="P9" s="53" t="s">
        <v>53</v>
      </c>
      <c r="V9" s="37" t="s">
        <v>134</v>
      </c>
    </row>
    <row r="10" spans="1:22" ht="21" customHeight="1" x14ac:dyDescent="0.4">
      <c r="A10" s="104" t="s">
        <v>19</v>
      </c>
      <c r="B10" s="105"/>
      <c r="C10" s="105"/>
      <c r="D10" s="106"/>
      <c r="E10" s="71" t="s">
        <v>161</v>
      </c>
      <c r="F10" s="72" t="s">
        <v>162</v>
      </c>
      <c r="G10" s="72" t="s">
        <v>163</v>
      </c>
      <c r="H10" s="72" t="s">
        <v>164</v>
      </c>
      <c r="I10" s="72" t="s">
        <v>164</v>
      </c>
      <c r="J10" s="72" t="s">
        <v>164</v>
      </c>
      <c r="K10" s="72" t="s">
        <v>164</v>
      </c>
      <c r="L10" s="72" t="s">
        <v>164</v>
      </c>
      <c r="M10" s="72" t="s">
        <v>164</v>
      </c>
      <c r="N10" s="72" t="s">
        <v>164</v>
      </c>
      <c r="O10" s="54"/>
      <c r="P10" s="53" t="s">
        <v>54</v>
      </c>
      <c r="V10" s="37" t="s">
        <v>135</v>
      </c>
    </row>
    <row r="11" spans="1:22" ht="36" customHeight="1" x14ac:dyDescent="0.4">
      <c r="A11" s="107" t="s">
        <v>2</v>
      </c>
      <c r="B11" s="108"/>
      <c r="C11" s="108"/>
      <c r="D11" s="109"/>
      <c r="E11" s="115"/>
      <c r="F11" s="116"/>
      <c r="G11" s="116"/>
      <c r="H11" s="116"/>
      <c r="I11" s="116"/>
      <c r="J11" s="116"/>
      <c r="K11" s="116"/>
      <c r="L11" s="116"/>
      <c r="M11" s="116"/>
      <c r="N11" s="116"/>
      <c r="O11" s="117"/>
      <c r="P11" s="47" t="str">
        <f>E10&amp;F10&amp;G10&amp;H10&amp;I10&amp;J10&amp;K10&amp;L10&amp;M10&amp;N10</f>
        <v>PEN○○○○○○○</v>
      </c>
      <c r="Q11" s="48"/>
      <c r="R11" s="49"/>
      <c r="S11" s="49"/>
      <c r="T11" s="48"/>
      <c r="V11" s="37" t="s">
        <v>136</v>
      </c>
    </row>
    <row r="12" spans="1:22" ht="24" customHeight="1" x14ac:dyDescent="0.4">
      <c r="A12" s="107" t="s">
        <v>3</v>
      </c>
      <c r="B12" s="108"/>
      <c r="C12" s="108"/>
      <c r="D12" s="109"/>
      <c r="E12" s="118" t="s">
        <v>166</v>
      </c>
      <c r="F12" s="119"/>
      <c r="G12" s="119"/>
      <c r="H12" s="119"/>
      <c r="I12" s="119"/>
      <c r="J12" s="119"/>
      <c r="K12" s="119"/>
      <c r="L12" s="119"/>
      <c r="M12" s="119"/>
      <c r="N12" s="119"/>
      <c r="O12" s="120"/>
      <c r="P12" s="47" t="s">
        <v>160</v>
      </c>
      <c r="Q12" s="48"/>
      <c r="R12" s="49"/>
      <c r="S12" s="49"/>
      <c r="T12" s="48"/>
      <c r="V12" s="37" t="s">
        <v>137</v>
      </c>
    </row>
    <row r="13" spans="1:22" ht="15.95" customHeight="1" x14ac:dyDescent="0.4">
      <c r="A13" s="83" t="s">
        <v>182</v>
      </c>
      <c r="B13" s="84"/>
      <c r="C13" s="84"/>
      <c r="D13" s="85"/>
      <c r="E13" s="55" t="s">
        <v>10</v>
      </c>
      <c r="F13" s="121" t="s">
        <v>167</v>
      </c>
      <c r="G13" s="121"/>
      <c r="H13" s="56"/>
      <c r="O13" s="57"/>
      <c r="P13" s="53"/>
      <c r="V13" s="37" t="s">
        <v>138</v>
      </c>
    </row>
    <row r="14" spans="1:22" ht="25.5" customHeight="1" x14ac:dyDescent="0.4">
      <c r="A14" s="86"/>
      <c r="B14" s="87"/>
      <c r="C14" s="87"/>
      <c r="D14" s="88"/>
      <c r="E14" s="100" t="s">
        <v>168</v>
      </c>
      <c r="F14" s="101"/>
      <c r="G14" s="101"/>
      <c r="H14" s="101"/>
      <c r="I14" s="101"/>
      <c r="J14" s="101"/>
      <c r="K14" s="101"/>
      <c r="L14" s="101"/>
      <c r="M14" s="101"/>
      <c r="N14" s="101"/>
      <c r="O14" s="102"/>
      <c r="P14" s="47"/>
      <c r="Q14" s="48"/>
      <c r="R14" s="49"/>
      <c r="S14" s="49"/>
      <c r="T14" s="48"/>
      <c r="V14" s="37" t="s">
        <v>139</v>
      </c>
    </row>
    <row r="15" spans="1:22" ht="15.95" customHeight="1" x14ac:dyDescent="0.4">
      <c r="A15" s="89"/>
      <c r="B15" s="90"/>
      <c r="C15" s="90"/>
      <c r="D15" s="91"/>
      <c r="E15" s="122" t="s">
        <v>11</v>
      </c>
      <c r="F15" s="123"/>
      <c r="G15" s="95" t="s">
        <v>169</v>
      </c>
      <c r="H15" s="95"/>
      <c r="I15" s="95"/>
      <c r="J15" s="95"/>
      <c r="K15" s="123" t="s">
        <v>12</v>
      </c>
      <c r="L15" s="123"/>
      <c r="M15" s="95" t="s">
        <v>169</v>
      </c>
      <c r="N15" s="95"/>
      <c r="O15" s="96"/>
      <c r="P15" s="47"/>
      <c r="Q15" s="48"/>
      <c r="R15" s="49"/>
      <c r="S15" s="49"/>
      <c r="T15" s="48"/>
      <c r="V15" s="37" t="s">
        <v>140</v>
      </c>
    </row>
    <row r="16" spans="1:22" ht="15.95" customHeight="1" x14ac:dyDescent="0.4">
      <c r="A16" s="83" t="s">
        <v>183</v>
      </c>
      <c r="B16" s="84"/>
      <c r="C16" s="84"/>
      <c r="D16" s="85"/>
      <c r="E16" s="55" t="s">
        <v>10</v>
      </c>
      <c r="F16" s="151"/>
      <c r="G16" s="151"/>
      <c r="H16" s="56"/>
      <c r="O16" s="57"/>
      <c r="P16" s="53"/>
      <c r="V16" s="37" t="s">
        <v>141</v>
      </c>
    </row>
    <row r="17" spans="1:22" ht="25.5" customHeight="1" x14ac:dyDescent="0.4">
      <c r="A17" s="86"/>
      <c r="B17" s="87"/>
      <c r="C17" s="87"/>
      <c r="D17" s="88"/>
      <c r="E17" s="97"/>
      <c r="F17" s="98"/>
      <c r="G17" s="98"/>
      <c r="H17" s="98"/>
      <c r="I17" s="98"/>
      <c r="J17" s="98"/>
      <c r="K17" s="98"/>
      <c r="L17" s="98"/>
      <c r="M17" s="98"/>
      <c r="N17" s="98"/>
      <c r="O17" s="99"/>
      <c r="P17" s="47"/>
      <c r="Q17" s="48"/>
      <c r="R17" s="49"/>
      <c r="S17" s="49"/>
      <c r="T17" s="48"/>
      <c r="V17" s="37" t="s">
        <v>142</v>
      </c>
    </row>
    <row r="18" spans="1:22" ht="15.95" customHeight="1" x14ac:dyDescent="0.4">
      <c r="A18" s="89"/>
      <c r="B18" s="90"/>
      <c r="C18" s="90"/>
      <c r="D18" s="91"/>
      <c r="E18" s="122" t="s">
        <v>11</v>
      </c>
      <c r="F18" s="123"/>
      <c r="G18" s="152"/>
      <c r="H18" s="152"/>
      <c r="I18" s="152"/>
      <c r="J18" s="152"/>
      <c r="K18" s="123" t="s">
        <v>12</v>
      </c>
      <c r="L18" s="123"/>
      <c r="M18" s="152"/>
      <c r="N18" s="152"/>
      <c r="O18" s="153"/>
      <c r="P18" s="47" t="s">
        <v>15</v>
      </c>
      <c r="Q18" s="48"/>
      <c r="R18" s="49"/>
      <c r="S18" s="49"/>
      <c r="T18" s="48"/>
      <c r="U18" s="5" t="s">
        <v>38</v>
      </c>
      <c r="V18" s="37" t="s">
        <v>143</v>
      </c>
    </row>
    <row r="19" spans="1:22" ht="18" customHeight="1" x14ac:dyDescent="0.4">
      <c r="A19" s="92" t="s">
        <v>40</v>
      </c>
      <c r="B19" s="93"/>
      <c r="C19" s="93"/>
      <c r="D19" s="94"/>
      <c r="E19" s="97"/>
      <c r="F19" s="98"/>
      <c r="G19" s="98"/>
      <c r="H19" s="98"/>
      <c r="I19" s="98"/>
      <c r="J19" s="98"/>
      <c r="K19" s="98"/>
      <c r="L19" s="98"/>
      <c r="M19" s="98"/>
      <c r="N19" s="98"/>
      <c r="O19" s="99"/>
      <c r="P19" s="47" t="s">
        <v>16</v>
      </c>
      <c r="Q19" s="48"/>
      <c r="R19" s="49"/>
      <c r="S19" s="49"/>
      <c r="T19" s="48"/>
      <c r="U19" s="5" t="s">
        <v>39</v>
      </c>
      <c r="V19" s="37" t="s">
        <v>144</v>
      </c>
    </row>
    <row r="20" spans="1:22" ht="18.75" hidden="1" customHeight="1" x14ac:dyDescent="0.4">
      <c r="V20" s="37" t="s">
        <v>158</v>
      </c>
    </row>
    <row r="21" spans="1:22" ht="16.5" customHeight="1" x14ac:dyDescent="0.4">
      <c r="A21" s="107" t="s">
        <v>21</v>
      </c>
      <c r="B21" s="109"/>
      <c r="C21" s="107" t="s">
        <v>20</v>
      </c>
      <c r="D21" s="109"/>
      <c r="E21" s="107" t="s">
        <v>115</v>
      </c>
      <c r="F21" s="108"/>
      <c r="G21" s="108"/>
      <c r="H21" s="108"/>
      <c r="I21" s="108"/>
      <c r="J21" s="108"/>
      <c r="K21" s="108"/>
      <c r="L21" s="108"/>
      <c r="M21" s="108"/>
      <c r="N21" s="108"/>
      <c r="O21" s="109"/>
      <c r="V21" s="37" t="s">
        <v>145</v>
      </c>
    </row>
    <row r="22" spans="1:22" ht="18" customHeight="1" x14ac:dyDescent="0.4">
      <c r="A22" s="154" t="s">
        <v>170</v>
      </c>
      <c r="B22" s="155"/>
      <c r="C22" s="156">
        <v>3</v>
      </c>
      <c r="D22" s="157"/>
      <c r="E22" s="158" t="s">
        <v>173</v>
      </c>
      <c r="F22" s="159"/>
      <c r="G22" s="159"/>
      <c r="H22" s="159"/>
      <c r="I22" s="159"/>
      <c r="J22" s="159"/>
      <c r="K22" s="159"/>
      <c r="L22" s="159"/>
      <c r="M22" s="159"/>
      <c r="N22" s="159"/>
      <c r="O22" s="160"/>
      <c r="P22" s="5" t="str">
        <f t="shared" ref="P22:P28" si="0">IF(A22="","",A22&amp;"/"&amp;C22&amp;""&amp;E22)</f>
        <v>○○○○/3○○高等学校卒業</v>
      </c>
      <c r="Q22" s="34" t="e">
        <f t="shared" ref="Q22:Q28" si="1">IF(A22="","-",SUM(A22&amp;C22)*100+ROW())</f>
        <v>#VALUE!</v>
      </c>
      <c r="R22" s="3" t="e">
        <f>RANK(Q22,$Q$22:$Q$35,1)</f>
        <v>#VALUE!</v>
      </c>
      <c r="S22" s="3">
        <v>1</v>
      </c>
      <c r="T22" s="5" t="str">
        <f t="shared" ref="T22:T33" si="2">IF(ISERROR(INDEX($P$22:$P$35,MATCH(S22,$R$22:$R$35,0),1)),"",INDEX($P$22:$P$35,MATCH(S22,$R$22:$R$35,0),1))</f>
        <v/>
      </c>
      <c r="U22" s="58" t="str">
        <f>A22</f>
        <v>○○○○</v>
      </c>
      <c r="V22" s="37" t="s">
        <v>146</v>
      </c>
    </row>
    <row r="23" spans="1:22" ht="18" customHeight="1" x14ac:dyDescent="0.4">
      <c r="A23" s="161" t="s">
        <v>171</v>
      </c>
      <c r="B23" s="162"/>
      <c r="C23" s="163">
        <v>4</v>
      </c>
      <c r="D23" s="164"/>
      <c r="E23" s="148" t="s">
        <v>174</v>
      </c>
      <c r="F23" s="149"/>
      <c r="G23" s="149"/>
      <c r="H23" s="149"/>
      <c r="I23" s="149"/>
      <c r="J23" s="149"/>
      <c r="K23" s="149"/>
      <c r="L23" s="149"/>
      <c r="M23" s="149"/>
      <c r="N23" s="149"/>
      <c r="O23" s="150"/>
      <c r="P23" s="5" t="str">
        <f t="shared" si="0"/>
        <v>○○○○/4●●大学入学</v>
      </c>
      <c r="Q23" s="34" t="e">
        <f t="shared" si="1"/>
        <v>#VALUE!</v>
      </c>
      <c r="R23" s="3" t="e">
        <f t="shared" ref="R23:R34" si="3">RANK(Q23,$Q$22:$Q$35,1)</f>
        <v>#VALUE!</v>
      </c>
      <c r="S23" s="3">
        <v>2</v>
      </c>
      <c r="T23" s="5" t="str">
        <f t="shared" si="2"/>
        <v/>
      </c>
      <c r="U23" s="58" t="str">
        <f>A23</f>
        <v>○○○○</v>
      </c>
      <c r="V23" s="37" t="s">
        <v>147</v>
      </c>
    </row>
    <row r="24" spans="1:22" ht="18" customHeight="1" x14ac:dyDescent="0.4">
      <c r="A24" s="161" t="s">
        <v>171</v>
      </c>
      <c r="B24" s="162"/>
      <c r="C24" s="163">
        <v>3</v>
      </c>
      <c r="D24" s="164"/>
      <c r="E24" s="148" t="s">
        <v>175</v>
      </c>
      <c r="F24" s="149"/>
      <c r="G24" s="149"/>
      <c r="H24" s="149"/>
      <c r="I24" s="149"/>
      <c r="J24" s="149"/>
      <c r="K24" s="149"/>
      <c r="L24" s="149"/>
      <c r="M24" s="149"/>
      <c r="N24" s="149"/>
      <c r="O24" s="150"/>
      <c r="P24" s="5" t="str">
        <f t="shared" si="0"/>
        <v>○○○○/3(新卒の場合)●●大学卒業見込　/　(既卒の場合)●●大学卒業</v>
      </c>
      <c r="Q24" s="34" t="e">
        <f t="shared" si="1"/>
        <v>#VALUE!</v>
      </c>
      <c r="R24" s="3" t="e">
        <f t="shared" si="3"/>
        <v>#VALUE!</v>
      </c>
      <c r="S24" s="3">
        <v>3</v>
      </c>
      <c r="T24" s="5" t="str">
        <f t="shared" si="2"/>
        <v/>
      </c>
      <c r="U24" s="58" t="str">
        <f>A24</f>
        <v>○○○○</v>
      </c>
      <c r="V24" s="37" t="s">
        <v>148</v>
      </c>
    </row>
    <row r="25" spans="1:22" ht="13.5" customHeight="1" x14ac:dyDescent="0.4">
      <c r="A25" s="141"/>
      <c r="B25" s="142"/>
      <c r="C25" s="143"/>
      <c r="D25" s="144"/>
      <c r="E25" s="145"/>
      <c r="F25" s="146"/>
      <c r="G25" s="146"/>
      <c r="H25" s="146"/>
      <c r="I25" s="146"/>
      <c r="J25" s="146"/>
      <c r="K25" s="146"/>
      <c r="L25" s="146"/>
      <c r="M25" s="146"/>
      <c r="N25" s="146"/>
      <c r="O25" s="147"/>
      <c r="P25" s="5" t="str">
        <f t="shared" si="0"/>
        <v/>
      </c>
      <c r="Q25" s="34" t="str">
        <f t="shared" si="1"/>
        <v>-</v>
      </c>
      <c r="R25" s="3" t="e">
        <f t="shared" si="3"/>
        <v>#VALUE!</v>
      </c>
      <c r="S25" s="3">
        <v>4</v>
      </c>
      <c r="T25" s="5" t="str">
        <f t="shared" si="2"/>
        <v/>
      </c>
      <c r="U25" s="58">
        <f>A25</f>
        <v>0</v>
      </c>
      <c r="V25" s="37" t="s">
        <v>149</v>
      </c>
    </row>
    <row r="26" spans="1:22" ht="13.5" customHeight="1" x14ac:dyDescent="0.4">
      <c r="A26" s="141"/>
      <c r="B26" s="142"/>
      <c r="C26" s="143"/>
      <c r="D26" s="144"/>
      <c r="E26" s="145"/>
      <c r="F26" s="146"/>
      <c r="G26" s="146"/>
      <c r="H26" s="146"/>
      <c r="I26" s="146"/>
      <c r="J26" s="146"/>
      <c r="K26" s="146"/>
      <c r="L26" s="146"/>
      <c r="M26" s="146"/>
      <c r="N26" s="146"/>
      <c r="O26" s="147"/>
      <c r="P26" s="5" t="str">
        <f t="shared" si="0"/>
        <v/>
      </c>
      <c r="Q26" s="34" t="str">
        <f t="shared" si="1"/>
        <v>-</v>
      </c>
      <c r="R26" s="3" t="e">
        <f t="shared" si="3"/>
        <v>#VALUE!</v>
      </c>
      <c r="S26" s="3">
        <v>5</v>
      </c>
      <c r="T26" s="5" t="str">
        <f t="shared" si="2"/>
        <v/>
      </c>
      <c r="U26" s="58">
        <f t="shared" ref="U26:U28" si="4">A26</f>
        <v>0</v>
      </c>
      <c r="V26" s="37" t="s">
        <v>150</v>
      </c>
    </row>
    <row r="27" spans="1:22" ht="18" customHeight="1" x14ac:dyDescent="0.4">
      <c r="A27" s="141"/>
      <c r="B27" s="142"/>
      <c r="C27" s="143"/>
      <c r="D27" s="144"/>
      <c r="E27" s="191" t="s">
        <v>172</v>
      </c>
      <c r="F27" s="192"/>
      <c r="G27" s="192"/>
      <c r="H27" s="192"/>
      <c r="I27" s="192"/>
      <c r="J27" s="192"/>
      <c r="K27" s="192"/>
      <c r="L27" s="192"/>
      <c r="M27" s="192"/>
      <c r="N27" s="192"/>
      <c r="O27" s="193"/>
      <c r="P27" s="5" t="str">
        <f t="shared" si="0"/>
        <v/>
      </c>
      <c r="Q27" s="34" t="str">
        <f t="shared" si="1"/>
        <v>-</v>
      </c>
      <c r="R27" s="3" t="e">
        <f t="shared" si="3"/>
        <v>#VALUE!</v>
      </c>
      <c r="S27" s="3">
        <v>6</v>
      </c>
      <c r="T27" s="5" t="str">
        <f t="shared" si="2"/>
        <v/>
      </c>
      <c r="U27" s="58">
        <f t="shared" si="4"/>
        <v>0</v>
      </c>
      <c r="V27" s="37" t="s">
        <v>151</v>
      </c>
    </row>
    <row r="28" spans="1:22" ht="18" customHeight="1" x14ac:dyDescent="0.4">
      <c r="A28" s="141"/>
      <c r="B28" s="142"/>
      <c r="C28" s="143"/>
      <c r="D28" s="144"/>
      <c r="E28" s="191"/>
      <c r="F28" s="192"/>
      <c r="G28" s="192"/>
      <c r="H28" s="192"/>
      <c r="I28" s="192"/>
      <c r="J28" s="192"/>
      <c r="K28" s="192"/>
      <c r="L28" s="192"/>
      <c r="M28" s="192"/>
      <c r="N28" s="192"/>
      <c r="O28" s="193"/>
      <c r="P28" s="5" t="str">
        <f t="shared" si="0"/>
        <v/>
      </c>
      <c r="Q28" s="34" t="str">
        <f t="shared" si="1"/>
        <v>-</v>
      </c>
      <c r="R28" s="3" t="e">
        <f t="shared" si="3"/>
        <v>#VALUE!</v>
      </c>
      <c r="S28" s="3">
        <v>7</v>
      </c>
      <c r="T28" s="5" t="str">
        <f t="shared" si="2"/>
        <v/>
      </c>
      <c r="U28" s="58">
        <f t="shared" si="4"/>
        <v>0</v>
      </c>
      <c r="V28" s="37" t="s">
        <v>152</v>
      </c>
    </row>
    <row r="29" spans="1:22" ht="18" customHeight="1" x14ac:dyDescent="0.4">
      <c r="A29" s="141"/>
      <c r="B29" s="142"/>
      <c r="C29" s="143"/>
      <c r="D29" s="144"/>
      <c r="E29" s="145"/>
      <c r="F29" s="146"/>
      <c r="G29" s="146"/>
      <c r="H29" s="146"/>
      <c r="I29" s="146"/>
      <c r="J29" s="146"/>
      <c r="K29" s="146"/>
      <c r="L29" s="146"/>
      <c r="M29" s="146"/>
      <c r="N29" s="146"/>
      <c r="O29" s="147"/>
      <c r="P29" s="5" t="str">
        <f>IF(A29="","",A29&amp;"/"&amp;C29&amp;""&amp;E29)</f>
        <v/>
      </c>
      <c r="Q29" s="34" t="str">
        <f>IF(A29="","-",SUM(A29&amp;C29)*100+ROW())</f>
        <v>-</v>
      </c>
      <c r="R29" s="3" t="e">
        <f t="shared" si="3"/>
        <v>#VALUE!</v>
      </c>
      <c r="S29" s="3">
        <v>8</v>
      </c>
      <c r="T29" s="5" t="str">
        <f t="shared" si="2"/>
        <v/>
      </c>
      <c r="U29" s="58">
        <f>A29</f>
        <v>0</v>
      </c>
      <c r="V29" s="37" t="s">
        <v>153</v>
      </c>
    </row>
    <row r="30" spans="1:22" ht="18" customHeight="1" x14ac:dyDescent="0.4">
      <c r="A30" s="141"/>
      <c r="B30" s="142"/>
      <c r="C30" s="143"/>
      <c r="D30" s="144"/>
      <c r="E30" s="148" t="s">
        <v>181</v>
      </c>
      <c r="F30" s="149"/>
      <c r="G30" s="149"/>
      <c r="H30" s="149"/>
      <c r="I30" s="149"/>
      <c r="J30" s="149"/>
      <c r="K30" s="149"/>
      <c r="L30" s="149"/>
      <c r="M30" s="149"/>
      <c r="N30" s="149"/>
      <c r="O30" s="150"/>
      <c r="P30" s="5" t="str">
        <f t="shared" ref="P30:P36" si="5">IF(A30="","",A30&amp;"/"&amp;C30&amp;""&amp;E30)</f>
        <v/>
      </c>
      <c r="Q30" s="34" t="str">
        <f t="shared" ref="Q30:Q36" si="6">IF(A30="","-",SUM(A30&amp;C30)*100+ROW())</f>
        <v>-</v>
      </c>
      <c r="R30" s="3" t="e">
        <f t="shared" si="3"/>
        <v>#VALUE!</v>
      </c>
      <c r="S30" s="3">
        <v>9</v>
      </c>
      <c r="T30" s="5" t="str">
        <f t="shared" si="2"/>
        <v/>
      </c>
      <c r="U30" s="58">
        <f>A30</f>
        <v>0</v>
      </c>
      <c r="V30" s="37" t="s">
        <v>154</v>
      </c>
    </row>
    <row r="31" spans="1:22" ht="9" customHeight="1" x14ac:dyDescent="0.4">
      <c r="A31" s="141"/>
      <c r="B31" s="142"/>
      <c r="C31" s="143"/>
      <c r="D31" s="144"/>
      <c r="E31" s="145"/>
      <c r="F31" s="146"/>
      <c r="G31" s="146"/>
      <c r="H31" s="146"/>
      <c r="I31" s="146"/>
      <c r="J31" s="146"/>
      <c r="K31" s="146"/>
      <c r="L31" s="146"/>
      <c r="M31" s="146"/>
      <c r="N31" s="146"/>
      <c r="O31" s="147"/>
      <c r="P31" s="5" t="str">
        <f t="shared" si="5"/>
        <v/>
      </c>
      <c r="Q31" s="34" t="str">
        <f t="shared" si="6"/>
        <v>-</v>
      </c>
      <c r="R31" s="3" t="e">
        <f t="shared" si="3"/>
        <v>#VALUE!</v>
      </c>
      <c r="S31" s="3">
        <v>10</v>
      </c>
      <c r="T31" s="5" t="str">
        <f t="shared" si="2"/>
        <v/>
      </c>
      <c r="U31" s="58">
        <f>A31</f>
        <v>0</v>
      </c>
      <c r="V31" s="37" t="s">
        <v>155</v>
      </c>
    </row>
    <row r="32" spans="1:22" ht="9" customHeight="1" x14ac:dyDescent="0.4">
      <c r="A32" s="141"/>
      <c r="B32" s="142"/>
      <c r="C32" s="143"/>
      <c r="D32" s="144"/>
      <c r="E32" s="145"/>
      <c r="F32" s="146"/>
      <c r="G32" s="146"/>
      <c r="H32" s="146"/>
      <c r="I32" s="146"/>
      <c r="J32" s="146"/>
      <c r="K32" s="146"/>
      <c r="L32" s="146"/>
      <c r="M32" s="146"/>
      <c r="N32" s="146"/>
      <c r="O32" s="147"/>
      <c r="P32" s="5" t="str">
        <f t="shared" si="5"/>
        <v/>
      </c>
      <c r="Q32" s="34" t="str">
        <f t="shared" si="6"/>
        <v>-</v>
      </c>
      <c r="R32" s="3" t="e">
        <f t="shared" si="3"/>
        <v>#VALUE!</v>
      </c>
      <c r="S32" s="3">
        <v>11</v>
      </c>
      <c r="T32" s="5" t="str">
        <f t="shared" si="2"/>
        <v/>
      </c>
      <c r="U32" s="58">
        <f t="shared" ref="U32:U33" si="7">A32</f>
        <v>0</v>
      </c>
      <c r="V32" s="37" t="s">
        <v>156</v>
      </c>
    </row>
    <row r="33" spans="1:22" ht="9" customHeight="1" x14ac:dyDescent="0.4">
      <c r="A33" s="141"/>
      <c r="B33" s="142"/>
      <c r="C33" s="143"/>
      <c r="D33" s="144"/>
      <c r="E33" s="145"/>
      <c r="F33" s="146"/>
      <c r="G33" s="146"/>
      <c r="H33" s="146"/>
      <c r="I33" s="146"/>
      <c r="J33" s="146"/>
      <c r="K33" s="146"/>
      <c r="L33" s="146"/>
      <c r="M33" s="146"/>
      <c r="N33" s="146"/>
      <c r="O33" s="147"/>
      <c r="P33" s="5" t="str">
        <f t="shared" si="5"/>
        <v/>
      </c>
      <c r="Q33" s="34" t="str">
        <f t="shared" si="6"/>
        <v>-</v>
      </c>
      <c r="R33" s="3" t="e">
        <f t="shared" si="3"/>
        <v>#VALUE!</v>
      </c>
      <c r="S33" s="3">
        <v>12</v>
      </c>
      <c r="T33" s="5" t="str">
        <f t="shared" si="2"/>
        <v/>
      </c>
      <c r="U33" s="58">
        <f t="shared" si="7"/>
        <v>0</v>
      </c>
      <c r="V33" s="37" t="s">
        <v>157</v>
      </c>
    </row>
    <row r="34" spans="1:22" ht="9" customHeight="1" x14ac:dyDescent="0.4">
      <c r="A34" s="141"/>
      <c r="B34" s="142"/>
      <c r="C34" s="143"/>
      <c r="D34" s="144"/>
      <c r="E34" s="145"/>
      <c r="F34" s="146"/>
      <c r="G34" s="146"/>
      <c r="H34" s="146"/>
      <c r="I34" s="146"/>
      <c r="J34" s="146"/>
      <c r="K34" s="146"/>
      <c r="L34" s="146"/>
      <c r="M34" s="146"/>
      <c r="N34" s="146"/>
      <c r="O34" s="147"/>
      <c r="P34" s="5" t="str">
        <f t="shared" si="5"/>
        <v/>
      </c>
      <c r="Q34" s="34" t="str">
        <f t="shared" si="6"/>
        <v>-</v>
      </c>
      <c r="R34" s="3" t="e">
        <f t="shared" si="3"/>
        <v>#VALUE!</v>
      </c>
      <c r="S34" s="3">
        <v>13</v>
      </c>
      <c r="T34" s="5" t="str">
        <f>IF(ISERROR(INDEX($P$22:$P$35,MATCH(S34,$R$22:$R$35,0),1)),"",INDEX($P$22:$P$35,MATCH(S34,$R$22:$R$35,0),1))</f>
        <v/>
      </c>
      <c r="U34" s="58">
        <f t="shared" ref="U34:U36" si="8">A34</f>
        <v>0</v>
      </c>
      <c r="V34" s="37" t="s">
        <v>159</v>
      </c>
    </row>
    <row r="35" spans="1:22" ht="9" customHeight="1" x14ac:dyDescent="0.4">
      <c r="A35" s="141"/>
      <c r="B35" s="142"/>
      <c r="C35" s="143"/>
      <c r="D35" s="144"/>
      <c r="E35" s="145"/>
      <c r="F35" s="146"/>
      <c r="G35" s="146"/>
      <c r="H35" s="146"/>
      <c r="I35" s="146"/>
      <c r="J35" s="146"/>
      <c r="K35" s="146"/>
      <c r="L35" s="146"/>
      <c r="M35" s="146"/>
      <c r="N35" s="146"/>
      <c r="O35" s="147"/>
      <c r="P35" s="5" t="str">
        <f t="shared" si="5"/>
        <v/>
      </c>
      <c r="Q35" s="34" t="str">
        <f t="shared" si="6"/>
        <v>-</v>
      </c>
      <c r="R35" s="3" t="e">
        <f t="shared" ref="R35" si="9">RANK(Q35,$Q$21:$Q$35,1)</f>
        <v>#VALUE!</v>
      </c>
      <c r="S35" s="3">
        <v>14</v>
      </c>
      <c r="T35" s="5" t="str">
        <f>IF(ISERROR(INDEX($P$21:$P$34,MATCH(S35,$R$21:$R$34,0),1)),"",INDEX($P$21:$P$34,MATCH(S35,$R$21:$R$34,0),1))</f>
        <v/>
      </c>
      <c r="U35" s="58">
        <f t="shared" si="8"/>
        <v>0</v>
      </c>
      <c r="V35" s="37" t="s">
        <v>184</v>
      </c>
    </row>
    <row r="36" spans="1:22" ht="9" customHeight="1" x14ac:dyDescent="0.4">
      <c r="A36" s="141"/>
      <c r="B36" s="142"/>
      <c r="C36" s="143"/>
      <c r="D36" s="144"/>
      <c r="E36" s="145"/>
      <c r="F36" s="146"/>
      <c r="G36" s="146"/>
      <c r="H36" s="146"/>
      <c r="I36" s="146"/>
      <c r="J36" s="146"/>
      <c r="K36" s="146"/>
      <c r="L36" s="146"/>
      <c r="M36" s="146"/>
      <c r="N36" s="146"/>
      <c r="O36" s="147"/>
      <c r="P36" s="5" t="str">
        <f t="shared" si="5"/>
        <v/>
      </c>
      <c r="Q36" s="34" t="str">
        <f t="shared" si="6"/>
        <v>-</v>
      </c>
      <c r="R36" s="3" t="e">
        <f>RANK(Q36,$Q$21:$Q$35,1)</f>
        <v>#VALUE!</v>
      </c>
      <c r="S36" s="3">
        <v>15</v>
      </c>
      <c r="T36" s="5" t="str">
        <f t="shared" ref="T36" si="10">IF(ISERROR(INDEX($P$21:$P$34,MATCH(S36,$R$21:$R$34,0),1)),"",INDEX($P$21:$P$34,MATCH(S36,$R$21:$R$34,0),1))</f>
        <v/>
      </c>
      <c r="U36" s="58">
        <f t="shared" si="8"/>
        <v>0</v>
      </c>
      <c r="V36" s="37" t="s">
        <v>185</v>
      </c>
    </row>
    <row r="37" spans="1:22" ht="21" customHeight="1" x14ac:dyDescent="0.4">
      <c r="A37" s="103" t="s">
        <v>25</v>
      </c>
      <c r="B37" s="93"/>
      <c r="C37" s="94"/>
      <c r="D37" s="165"/>
      <c r="E37" s="166"/>
      <c r="F37" s="166"/>
      <c r="G37" s="166"/>
      <c r="H37" s="166"/>
      <c r="I37" s="166"/>
      <c r="J37" s="166"/>
      <c r="K37" s="166"/>
      <c r="L37" s="166"/>
      <c r="M37" s="166"/>
      <c r="N37" s="166"/>
      <c r="O37" s="167"/>
      <c r="V37" s="37" t="s">
        <v>187</v>
      </c>
    </row>
    <row r="38" spans="1:22" ht="21" customHeight="1" x14ac:dyDescent="0.4">
      <c r="A38" s="214" t="s">
        <v>189</v>
      </c>
      <c r="B38" s="215"/>
      <c r="C38" s="216"/>
      <c r="D38" s="217"/>
      <c r="E38" s="77"/>
      <c r="F38" s="77"/>
      <c r="G38" s="77"/>
      <c r="H38" s="77"/>
      <c r="I38" s="218" t="s">
        <v>190</v>
      </c>
      <c r="J38" s="219"/>
      <c r="K38" s="220"/>
      <c r="L38" s="77"/>
      <c r="M38" s="77"/>
      <c r="N38" s="77"/>
      <c r="O38" s="78"/>
      <c r="P38" s="5"/>
      <c r="Q38" s="34"/>
      <c r="R38" s="3"/>
      <c r="S38" s="3"/>
      <c r="T38" s="5"/>
      <c r="U38" s="58"/>
      <c r="V38" s="37" t="s">
        <v>188</v>
      </c>
    </row>
    <row r="39" spans="1:22" ht="12.75" customHeight="1" x14ac:dyDescent="0.4">
      <c r="A39" s="221" t="s">
        <v>191</v>
      </c>
      <c r="B39" s="222"/>
      <c r="C39" s="222"/>
      <c r="D39" s="77"/>
      <c r="E39" s="77"/>
      <c r="F39" s="77"/>
      <c r="G39" s="77"/>
      <c r="H39" s="77"/>
      <c r="I39" s="223"/>
      <c r="J39" s="223"/>
      <c r="K39" s="223"/>
      <c r="L39" s="77"/>
      <c r="M39" s="77"/>
      <c r="N39" s="77"/>
      <c r="O39" s="78"/>
      <c r="P39" s="5"/>
      <c r="Q39" s="34"/>
      <c r="R39" s="3"/>
      <c r="S39" s="3"/>
      <c r="T39" s="5"/>
      <c r="U39" s="58"/>
      <c r="V39" s="37"/>
    </row>
    <row r="40" spans="1:22" ht="21" customHeight="1" x14ac:dyDescent="0.4">
      <c r="A40" s="107" t="s">
        <v>23</v>
      </c>
      <c r="B40" s="108"/>
      <c r="C40" s="109"/>
      <c r="D40" s="165"/>
      <c r="E40" s="166"/>
      <c r="F40" s="166"/>
      <c r="G40" s="166"/>
      <c r="H40" s="167"/>
      <c r="I40" s="107" t="s">
        <v>116</v>
      </c>
      <c r="J40" s="108"/>
      <c r="K40" s="109"/>
      <c r="L40" s="165"/>
      <c r="M40" s="166"/>
      <c r="N40" s="166"/>
      <c r="O40" s="167"/>
      <c r="V40" s="59" t="s">
        <v>188</v>
      </c>
    </row>
    <row r="41" spans="1:22" ht="21" customHeight="1" x14ac:dyDescent="0.4">
      <c r="A41" s="107" t="s">
        <v>24</v>
      </c>
      <c r="B41" s="108"/>
      <c r="C41" s="109"/>
      <c r="D41" s="165"/>
      <c r="E41" s="166"/>
      <c r="F41" s="166"/>
      <c r="G41" s="166"/>
      <c r="H41" s="167"/>
      <c r="I41" s="107" t="s">
        <v>22</v>
      </c>
      <c r="J41" s="108"/>
      <c r="K41" s="109"/>
      <c r="L41" s="165"/>
      <c r="M41" s="166"/>
      <c r="N41" s="166"/>
      <c r="O41" s="167"/>
    </row>
    <row r="42" spans="1:22" ht="13.5" x14ac:dyDescent="0.4">
      <c r="A42" s="103" t="s">
        <v>26</v>
      </c>
      <c r="B42" s="93"/>
      <c r="C42" s="93"/>
      <c r="D42" s="68"/>
      <c r="E42" s="60"/>
      <c r="F42" s="60"/>
      <c r="G42" s="60"/>
      <c r="H42" s="60"/>
      <c r="I42" s="60"/>
      <c r="J42" s="60"/>
      <c r="K42" s="60"/>
      <c r="L42" s="60"/>
      <c r="M42" s="60"/>
      <c r="N42" s="60"/>
      <c r="O42" s="61"/>
    </row>
    <row r="43" spans="1:22" ht="47.25" customHeight="1" x14ac:dyDescent="0.4">
      <c r="A43" s="188"/>
      <c r="B43" s="189"/>
      <c r="C43" s="189"/>
      <c r="D43" s="189"/>
      <c r="E43" s="189"/>
      <c r="F43" s="189"/>
      <c r="G43" s="189"/>
      <c r="H43" s="189"/>
      <c r="I43" s="189"/>
      <c r="J43" s="189"/>
      <c r="K43" s="189"/>
      <c r="L43" s="189"/>
      <c r="M43" s="189"/>
      <c r="N43" s="189"/>
      <c r="O43" s="190"/>
      <c r="P43" s="62" t="str">
        <f>INDEX(T22,1,1)&amp;"後、"&amp;INDEX(T23,1,1)&amp;"、"&amp;INDEX(T24,1,1)&amp;"、"&amp;INDEX(T25,1,1)&amp;"、"&amp;INDEX(T26,1,1)&amp;"、"&amp;INDEX(T27,1,1)&amp;"、"&amp;INDEX(T28,1,1)&amp;"、"&amp;INDEX(T29,1,1)&amp;"、"&amp;INDEX(T30,1,1)&amp;"、"&amp;INDEX(T31,1,1)&amp;"、"&amp;INDEX(T32,1,1)&amp;"、"&amp;INDEX(T33,1,1)&amp;"、"&amp;INDEX(T34,1,1)&amp;"、"&amp;INDEX(T35,1,1)</f>
        <v>後、、、、、、、、、、、、、</v>
      </c>
      <c r="Q43" s="62"/>
      <c r="R43" s="63"/>
      <c r="S43" s="63"/>
      <c r="T43" s="62"/>
    </row>
    <row r="44" spans="1:22" ht="13.5" x14ac:dyDescent="0.4">
      <c r="L44" s="187" t="s">
        <v>28</v>
      </c>
      <c r="M44" s="187"/>
      <c r="N44" s="187"/>
      <c r="O44" s="187"/>
    </row>
    <row r="46" spans="1:22" ht="24.95" customHeight="1" x14ac:dyDescent="0.4">
      <c r="A46" s="180" t="s">
        <v>192</v>
      </c>
      <c r="B46" s="180"/>
      <c r="C46" s="180"/>
      <c r="D46" s="180"/>
      <c r="E46" s="180"/>
      <c r="F46" s="180"/>
      <c r="G46" s="180"/>
      <c r="H46" s="180"/>
      <c r="I46" s="180"/>
      <c r="J46" s="180"/>
      <c r="K46" s="180"/>
      <c r="L46" s="180"/>
      <c r="M46" s="180"/>
      <c r="N46" s="180"/>
      <c r="O46" s="180"/>
    </row>
    <row r="47" spans="1:22" ht="24.95" customHeight="1" x14ac:dyDescent="0.4">
      <c r="A47" s="180" t="s">
        <v>47</v>
      </c>
      <c r="B47" s="180"/>
      <c r="C47" s="180"/>
      <c r="D47" s="180"/>
      <c r="E47" s="180"/>
      <c r="F47" s="180"/>
      <c r="G47" s="180"/>
      <c r="H47" s="180"/>
      <c r="I47" s="180"/>
      <c r="J47" s="180"/>
      <c r="K47" s="180"/>
      <c r="L47" s="180"/>
      <c r="M47" s="180"/>
      <c r="N47" s="180"/>
      <c r="O47" s="180"/>
    </row>
    <row r="48" spans="1:22" ht="24.95" customHeight="1" x14ac:dyDescent="0.4">
      <c r="A48" s="180" t="s">
        <v>117</v>
      </c>
      <c r="B48" s="180"/>
      <c r="C48" s="180"/>
      <c r="D48" s="180"/>
      <c r="E48" s="180"/>
      <c r="F48" s="180"/>
      <c r="G48" s="180"/>
      <c r="H48" s="180"/>
      <c r="I48" s="180"/>
      <c r="J48" s="180"/>
      <c r="K48" s="180"/>
      <c r="L48" s="180"/>
      <c r="M48" s="180"/>
      <c r="N48" s="180"/>
      <c r="O48" s="180"/>
    </row>
    <row r="50" spans="1:20" ht="48" customHeight="1" x14ac:dyDescent="0.4">
      <c r="A50" s="5"/>
      <c r="B50" s="5"/>
      <c r="C50" s="5"/>
      <c r="D50" s="5"/>
      <c r="F50" s="181" t="s">
        <v>122</v>
      </c>
      <c r="G50" s="182"/>
      <c r="H50" s="183"/>
      <c r="I50" s="184"/>
      <c r="J50" s="185"/>
      <c r="K50" s="185"/>
      <c r="L50" s="185"/>
      <c r="M50" s="185"/>
      <c r="N50" s="186"/>
      <c r="P50" s="5"/>
      <c r="Q50" s="5"/>
      <c r="R50" s="3"/>
      <c r="S50" s="3"/>
      <c r="T50" s="5"/>
    </row>
    <row r="51" spans="1:20" ht="25.5" customHeight="1" x14ac:dyDescent="0.4">
      <c r="A51" s="5"/>
      <c r="B51" s="5"/>
      <c r="C51" s="5"/>
      <c r="D51" s="5"/>
      <c r="F51" s="168" t="s">
        <v>48</v>
      </c>
      <c r="G51" s="169"/>
      <c r="H51" s="170"/>
      <c r="I51" s="171" t="str">
        <f>F6&amp;"　"&amp;K6</f>
        <v>おおさか　たろう</v>
      </c>
      <c r="J51" s="172"/>
      <c r="K51" s="172"/>
      <c r="L51" s="172"/>
      <c r="M51" s="172"/>
      <c r="N51" s="173"/>
      <c r="P51" s="5"/>
      <c r="Q51" s="5"/>
      <c r="R51" s="3"/>
      <c r="S51" s="3"/>
      <c r="T51" s="5"/>
    </row>
    <row r="52" spans="1:20" ht="44.25" customHeight="1" x14ac:dyDescent="0.4">
      <c r="A52" s="5"/>
      <c r="B52" s="5"/>
      <c r="C52" s="64"/>
      <c r="D52" s="64"/>
      <c r="E52" s="64"/>
      <c r="F52" s="174" t="s">
        <v>118</v>
      </c>
      <c r="G52" s="175"/>
      <c r="H52" s="176"/>
      <c r="I52" s="177" t="str">
        <f>F7&amp;"　"&amp;K7</f>
        <v>大阪　太郎</v>
      </c>
      <c r="J52" s="178"/>
      <c r="K52" s="178"/>
      <c r="L52" s="178"/>
      <c r="M52" s="178"/>
      <c r="N52" s="179"/>
      <c r="P52" s="5"/>
      <c r="Q52" s="5"/>
      <c r="R52" s="3"/>
      <c r="S52" s="3"/>
      <c r="T52" s="5"/>
    </row>
    <row r="55" spans="1:20" ht="24.95" customHeight="1" x14ac:dyDescent="0.4">
      <c r="A55" s="65"/>
      <c r="B55" s="65"/>
      <c r="C55" s="65"/>
      <c r="D55" s="65"/>
      <c r="E55" s="66"/>
      <c r="F55" s="66"/>
      <c r="G55" s="66"/>
      <c r="H55" s="66"/>
      <c r="I55" s="66"/>
      <c r="J55" s="66"/>
      <c r="K55" s="66"/>
      <c r="L55" s="66"/>
      <c r="M55" s="66"/>
      <c r="N55" s="66"/>
      <c r="O55" s="66"/>
    </row>
    <row r="56" spans="1:20" ht="24.95" customHeight="1" x14ac:dyDescent="0.4">
      <c r="A56" s="180" t="str">
        <f>$A$46</f>
        <v>2027年度大阪歯科大学附属病院</v>
      </c>
      <c r="B56" s="180"/>
      <c r="C56" s="180"/>
      <c r="D56" s="180"/>
      <c r="E56" s="180"/>
      <c r="F56" s="180"/>
      <c r="G56" s="180"/>
      <c r="H56" s="180"/>
      <c r="I56" s="180"/>
      <c r="J56" s="180"/>
      <c r="K56" s="180"/>
      <c r="L56" s="180"/>
      <c r="M56" s="180"/>
      <c r="N56" s="180"/>
      <c r="O56" s="180"/>
    </row>
    <row r="57" spans="1:20" ht="24.95" customHeight="1" x14ac:dyDescent="0.4">
      <c r="A57" s="180" t="s">
        <v>47</v>
      </c>
      <c r="B57" s="180"/>
      <c r="C57" s="180"/>
      <c r="D57" s="180"/>
      <c r="E57" s="180"/>
      <c r="F57" s="180"/>
      <c r="G57" s="180"/>
      <c r="H57" s="180"/>
      <c r="I57" s="180"/>
      <c r="J57" s="180"/>
      <c r="K57" s="180"/>
      <c r="L57" s="180"/>
      <c r="M57" s="180"/>
      <c r="N57" s="180"/>
      <c r="O57" s="180"/>
    </row>
    <row r="58" spans="1:20" ht="24.95" customHeight="1" x14ac:dyDescent="0.4">
      <c r="A58" s="180" t="s">
        <v>119</v>
      </c>
      <c r="B58" s="180"/>
      <c r="C58" s="180"/>
      <c r="D58" s="180"/>
      <c r="E58" s="180"/>
      <c r="F58" s="180"/>
      <c r="G58" s="180"/>
      <c r="H58" s="180"/>
      <c r="I58" s="180"/>
      <c r="J58" s="180"/>
      <c r="K58" s="180"/>
      <c r="L58" s="180"/>
      <c r="M58" s="180"/>
      <c r="N58" s="180"/>
      <c r="O58" s="180"/>
    </row>
    <row r="61" spans="1:20" ht="48" customHeight="1" x14ac:dyDescent="0.4">
      <c r="A61" s="5"/>
      <c r="B61" s="5"/>
      <c r="C61" s="5"/>
      <c r="D61" s="5"/>
      <c r="F61" s="181" t="s">
        <v>122</v>
      </c>
      <c r="G61" s="182"/>
      <c r="H61" s="183"/>
      <c r="I61" s="184"/>
      <c r="J61" s="185"/>
      <c r="K61" s="185"/>
      <c r="L61" s="185"/>
      <c r="M61" s="185"/>
      <c r="N61" s="186"/>
      <c r="P61" s="5"/>
      <c r="Q61" s="5"/>
      <c r="R61" s="3"/>
      <c r="S61" s="3"/>
      <c r="T61" s="5"/>
    </row>
    <row r="62" spans="1:20" ht="25.5" customHeight="1" x14ac:dyDescent="0.4">
      <c r="A62" s="5"/>
      <c r="B62" s="5"/>
      <c r="C62" s="5"/>
      <c r="D62" s="5"/>
      <c r="F62" s="168" t="s">
        <v>48</v>
      </c>
      <c r="G62" s="169"/>
      <c r="H62" s="170"/>
      <c r="I62" s="171" t="str">
        <f>F6&amp;"　"&amp;K6</f>
        <v>おおさか　たろう</v>
      </c>
      <c r="J62" s="172"/>
      <c r="K62" s="172"/>
      <c r="L62" s="172"/>
      <c r="M62" s="172"/>
      <c r="N62" s="173"/>
      <c r="P62" s="5"/>
      <c r="Q62" s="5"/>
      <c r="R62" s="3"/>
      <c r="S62" s="3"/>
      <c r="T62" s="5"/>
    </row>
    <row r="63" spans="1:20" ht="44.25" customHeight="1" x14ac:dyDescent="0.4">
      <c r="A63" s="5"/>
      <c r="B63" s="5"/>
      <c r="C63" s="64"/>
      <c r="D63" s="64"/>
      <c r="E63" s="64"/>
      <c r="F63" s="174" t="s">
        <v>118</v>
      </c>
      <c r="G63" s="175"/>
      <c r="H63" s="176"/>
      <c r="I63" s="177" t="str">
        <f>F7&amp;"　"&amp;K7</f>
        <v>大阪　太郎</v>
      </c>
      <c r="J63" s="178"/>
      <c r="K63" s="178"/>
      <c r="L63" s="178"/>
      <c r="M63" s="178"/>
      <c r="N63" s="179"/>
      <c r="P63" s="5"/>
      <c r="Q63" s="5"/>
      <c r="R63" s="3"/>
      <c r="S63" s="3"/>
      <c r="T63" s="5"/>
    </row>
    <row r="67" spans="7:15" ht="24.95" customHeight="1" x14ac:dyDescent="0.4">
      <c r="M67" s="67" t="s">
        <v>120</v>
      </c>
    </row>
    <row r="71" spans="7:15" ht="24.95" customHeight="1" x14ac:dyDescent="0.4">
      <c r="G71" s="79"/>
      <c r="H71" s="79"/>
      <c r="I71" s="79"/>
      <c r="J71" s="79"/>
      <c r="K71" s="79"/>
      <c r="L71" s="79"/>
      <c r="M71" s="79"/>
    </row>
    <row r="72" spans="7:15" ht="24.95" customHeight="1" x14ac:dyDescent="0.4">
      <c r="M72" s="79" t="s">
        <v>50</v>
      </c>
      <c r="N72" s="79"/>
      <c r="O72" s="79"/>
    </row>
  </sheetData>
  <sortState xmlns:xlrd2="http://schemas.microsoft.com/office/spreadsheetml/2017/richdata2" ref="T22:T35">
    <sortCondition ref="T22:T35"/>
  </sortState>
  <mergeCells count="122">
    <mergeCell ref="A31:B31"/>
    <mergeCell ref="C31:D31"/>
    <mergeCell ref="E31:O31"/>
    <mergeCell ref="A42:C42"/>
    <mergeCell ref="A43:O43"/>
    <mergeCell ref="A24:B24"/>
    <mergeCell ref="C24:D24"/>
    <mergeCell ref="A35:B35"/>
    <mergeCell ref="C35:D35"/>
    <mergeCell ref="E35:O35"/>
    <mergeCell ref="A28:B28"/>
    <mergeCell ref="C28:D28"/>
    <mergeCell ref="E28:O28"/>
    <mergeCell ref="A26:B26"/>
    <mergeCell ref="C26:D26"/>
    <mergeCell ref="E26:O26"/>
    <mergeCell ref="A27:B27"/>
    <mergeCell ref="C27:D27"/>
    <mergeCell ref="E27:O27"/>
    <mergeCell ref="I41:K41"/>
    <mergeCell ref="I40:K40"/>
    <mergeCell ref="I38:K38"/>
    <mergeCell ref="F50:H50"/>
    <mergeCell ref="I50:N50"/>
    <mergeCell ref="F51:H51"/>
    <mergeCell ref="F52:H52"/>
    <mergeCell ref="I52:N52"/>
    <mergeCell ref="I51:N51"/>
    <mergeCell ref="L44:O44"/>
    <mergeCell ref="A46:O46"/>
    <mergeCell ref="A47:O47"/>
    <mergeCell ref="A48:O48"/>
    <mergeCell ref="F62:H62"/>
    <mergeCell ref="I62:N62"/>
    <mergeCell ref="F63:H63"/>
    <mergeCell ref="I63:N63"/>
    <mergeCell ref="A56:O56"/>
    <mergeCell ref="A57:O57"/>
    <mergeCell ref="A58:O58"/>
    <mergeCell ref="F61:H61"/>
    <mergeCell ref="I61:N61"/>
    <mergeCell ref="E19:O19"/>
    <mergeCell ref="A40:C40"/>
    <mergeCell ref="A41:C41"/>
    <mergeCell ref="A37:C37"/>
    <mergeCell ref="D37:O37"/>
    <mergeCell ref="D40:H40"/>
    <mergeCell ref="D41:H41"/>
    <mergeCell ref="L40:O40"/>
    <mergeCell ref="L41:O41"/>
    <mergeCell ref="A32:B32"/>
    <mergeCell ref="C32:D32"/>
    <mergeCell ref="E32:O32"/>
    <mergeCell ref="A33:B33"/>
    <mergeCell ref="C33:D33"/>
    <mergeCell ref="E33:O33"/>
    <mergeCell ref="A34:B34"/>
    <mergeCell ref="C34:D34"/>
    <mergeCell ref="E34:O34"/>
    <mergeCell ref="A36:B36"/>
    <mergeCell ref="C36:D36"/>
    <mergeCell ref="E36:O36"/>
    <mergeCell ref="A30:B30"/>
    <mergeCell ref="C30:D30"/>
    <mergeCell ref="E30:O30"/>
    <mergeCell ref="I9:J9"/>
    <mergeCell ref="E9:H9"/>
    <mergeCell ref="L9:N9"/>
    <mergeCell ref="A29:B29"/>
    <mergeCell ref="C29:D29"/>
    <mergeCell ref="E29:O29"/>
    <mergeCell ref="E24:O24"/>
    <mergeCell ref="A25:B25"/>
    <mergeCell ref="C25:D25"/>
    <mergeCell ref="E25:O25"/>
    <mergeCell ref="F16:G16"/>
    <mergeCell ref="E18:F18"/>
    <mergeCell ref="G18:J18"/>
    <mergeCell ref="K18:L18"/>
    <mergeCell ref="M18:O18"/>
    <mergeCell ref="A22:B22"/>
    <mergeCell ref="A21:B21"/>
    <mergeCell ref="C22:D22"/>
    <mergeCell ref="C21:D21"/>
    <mergeCell ref="E21:O21"/>
    <mergeCell ref="E22:O22"/>
    <mergeCell ref="A23:B23"/>
    <mergeCell ref="C23:D23"/>
    <mergeCell ref="E23:O23"/>
    <mergeCell ref="A2:O2"/>
    <mergeCell ref="A5:D5"/>
    <mergeCell ref="A6:D6"/>
    <mergeCell ref="A7:D7"/>
    <mergeCell ref="A8:D8"/>
    <mergeCell ref="M8:N8"/>
    <mergeCell ref="M5:N5"/>
    <mergeCell ref="K6:M6"/>
    <mergeCell ref="K7:M7"/>
    <mergeCell ref="G71:M71"/>
    <mergeCell ref="M72:O72"/>
    <mergeCell ref="A4:L4"/>
    <mergeCell ref="M4:O4"/>
    <mergeCell ref="A13:D15"/>
    <mergeCell ref="A16:D18"/>
    <mergeCell ref="A19:D19"/>
    <mergeCell ref="M15:O15"/>
    <mergeCell ref="E17:O17"/>
    <mergeCell ref="E14:O14"/>
    <mergeCell ref="A9:D9"/>
    <mergeCell ref="A10:D10"/>
    <mergeCell ref="A11:D11"/>
    <mergeCell ref="A12:D12"/>
    <mergeCell ref="F5:G5"/>
    <mergeCell ref="F8:G8"/>
    <mergeCell ref="F7:I7"/>
    <mergeCell ref="F6:I6"/>
    <mergeCell ref="E11:O11"/>
    <mergeCell ref="E12:O12"/>
    <mergeCell ref="F13:G13"/>
    <mergeCell ref="E15:F15"/>
    <mergeCell ref="G15:J15"/>
    <mergeCell ref="K15:L15"/>
  </mergeCells>
  <phoneticPr fontId="1"/>
  <conditionalFormatting sqref="A22:O36">
    <cfRule type="notContainsBlanks" dxfId="24" priority="3">
      <formula>LEN(TRIM(A22))&gt;0</formula>
    </cfRule>
  </conditionalFormatting>
  <conditionalFormatting sqref="A43:O43">
    <cfRule type="notContainsBlanks" dxfId="23" priority="18">
      <formula>LEN(TRIM(A43))&gt;0</formula>
    </cfRule>
  </conditionalFormatting>
  <conditionalFormatting sqref="D37:O37 D40:H41 L40:O41">
    <cfRule type="notContainsBlanks" dxfId="22" priority="19">
      <formula>LEN(TRIM(D37))&gt;0</formula>
    </cfRule>
  </conditionalFormatting>
  <conditionalFormatting sqref="E9:H9">
    <cfRule type="notContainsBlanks" dxfId="21" priority="12">
      <formula>LEN(TRIM(E9))&gt;0</formula>
    </cfRule>
  </conditionalFormatting>
  <conditionalFormatting sqref="E10:N10">
    <cfRule type="notContainsBlanks" dxfId="20" priority="13">
      <formula>LEN(TRIM(E10))&gt;0</formula>
    </cfRule>
  </conditionalFormatting>
  <conditionalFormatting sqref="E11:O12">
    <cfRule type="notContainsBlanks" dxfId="19" priority="11">
      <formula>LEN(TRIM(E11))&gt;0</formula>
    </cfRule>
  </conditionalFormatting>
  <conditionalFormatting sqref="E14:O14">
    <cfRule type="notContainsBlanks" dxfId="18" priority="9">
      <formula>LEN(TRIM(E14))&gt;0</formula>
    </cfRule>
  </conditionalFormatting>
  <conditionalFormatting sqref="E19:O19">
    <cfRule type="notContainsBlanks" dxfId="17" priority="2">
      <formula>LEN(TRIM(E19))&gt;0</formula>
    </cfRule>
  </conditionalFormatting>
  <conditionalFormatting sqref="F5:G5">
    <cfRule type="cellIs" dxfId="16" priority="4" operator="greaterThan">
      <formula>0</formula>
    </cfRule>
  </conditionalFormatting>
  <conditionalFormatting sqref="F8:G8">
    <cfRule type="cellIs" dxfId="15" priority="30" operator="greaterThan">
      <formula>0</formula>
    </cfRule>
  </conditionalFormatting>
  <conditionalFormatting sqref="F13:G13">
    <cfRule type="notContainsBlanks" dxfId="14" priority="10">
      <formula>LEN(TRIM(F13))&gt;0</formula>
    </cfRule>
  </conditionalFormatting>
  <conditionalFormatting sqref="F16:G16 E17:O17 G18:J18 M18:O18">
    <cfRule type="notContainsBlanks" dxfId="13" priority="21">
      <formula>LEN(TRIM(E16))&gt;0</formula>
    </cfRule>
  </conditionalFormatting>
  <conditionalFormatting sqref="F6:I6">
    <cfRule type="colorScale" priority="34">
      <colorScale>
        <cfvo type="min"/>
        <cfvo type="max"/>
        <color rgb="FFFF7128"/>
        <color rgb="FFFFEF9C"/>
      </colorScale>
    </cfRule>
  </conditionalFormatting>
  <conditionalFormatting sqref="F6:I7">
    <cfRule type="notContainsBlanks" dxfId="12" priority="33">
      <formula>LEN(TRIM(F6))&gt;0</formula>
    </cfRule>
  </conditionalFormatting>
  <conditionalFormatting sqref="G15:J15">
    <cfRule type="notContainsBlanks" dxfId="11" priority="8">
      <formula>LEN(TRIM(G15))&gt;0</formula>
    </cfRule>
  </conditionalFormatting>
  <conditionalFormatting sqref="I5">
    <cfRule type="cellIs" dxfId="10" priority="37" operator="greaterThan">
      <formula>0</formula>
    </cfRule>
  </conditionalFormatting>
  <conditionalFormatting sqref="I8">
    <cfRule type="cellIs" dxfId="9" priority="29" operator="greaterThan">
      <formula>0</formula>
    </cfRule>
  </conditionalFormatting>
  <conditionalFormatting sqref="K5">
    <cfRule type="cellIs" dxfId="8" priority="36" operator="greaterThan">
      <formula>0</formula>
    </cfRule>
  </conditionalFormatting>
  <conditionalFormatting sqref="K8">
    <cfRule type="cellIs" dxfId="7" priority="28" operator="greaterThan">
      <formula>0</formula>
    </cfRule>
  </conditionalFormatting>
  <conditionalFormatting sqref="K9:L9">
    <cfRule type="notContainsBlanks" dxfId="6" priority="26">
      <formula>LEN(TRIM(K9))&gt;0</formula>
    </cfRule>
  </conditionalFormatting>
  <conditionalFormatting sqref="K6:M7">
    <cfRule type="notContainsBlanks" dxfId="5" priority="31">
      <formula>LEN(TRIM(K6))&gt;0</formula>
    </cfRule>
  </conditionalFormatting>
  <conditionalFormatting sqref="M15:O15">
    <cfRule type="notContainsBlanks" dxfId="4" priority="7">
      <formula>LEN(TRIM(M15))&gt;0</formula>
    </cfRule>
  </conditionalFormatting>
  <conditionalFormatting sqref="N7">
    <cfRule type="cellIs" dxfId="3" priority="14" operator="greaterThan">
      <formula>0</formula>
    </cfRule>
  </conditionalFormatting>
  <conditionalFormatting sqref="D38:I39 L38:O39">
    <cfRule type="notContainsBlanks" dxfId="0" priority="1">
      <formula>LEN(TRIM(D38))&gt;0</formula>
    </cfRule>
  </conditionalFormatting>
  <dataValidations count="4">
    <dataValidation type="list" allowBlank="1" showInputMessage="1" showErrorMessage="1" sqref="E19:O19" xr:uid="{00000000-0002-0000-0000-000000000000}">
      <formula1>$P$18:$P$19</formula1>
    </dataValidation>
    <dataValidation type="list" allowBlank="1" showInputMessage="1" showErrorMessage="1" sqref="N7" xr:uid="{00000000-0002-0000-0000-000002000000}">
      <formula1>$P$6:$P$7</formula1>
    </dataValidation>
    <dataValidation type="list" allowBlank="1" showInputMessage="1" showErrorMessage="1" sqref="K9" xr:uid="{00000000-0002-0000-0000-000003000000}">
      <formula1>$P$9:$P$10</formula1>
    </dataValidation>
    <dataValidation type="list" allowBlank="1" showInputMessage="1" showErrorMessage="1" sqref="L9:N9" xr:uid="{D350C828-5F1F-499F-9E71-69CEB7139FB7}">
      <formula1>$V$2:$V$38</formula1>
    </dataValidation>
  </dataValidations>
  <pageMargins left="0.82677165354330717" right="0.39370078740157483" top="0.19685039370078741" bottom="0.19685039370078741" header="0.15748031496062992" footer="0.15748031496062992"/>
  <pageSetup paperSize="9" fitToHeight="0" orientation="landscape" r:id="rId1"/>
  <rowBreaks count="1" manualBreakCount="1">
    <brk id="44"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2"/>
  <sheetViews>
    <sheetView workbookViewId="0">
      <pane xSplit="1" ySplit="3" topLeftCell="B4" activePane="bottomRight" state="frozen"/>
      <selection pane="topRight" activeCell="B1" sqref="B1"/>
      <selection pane="bottomLeft" activeCell="A4" sqref="A4"/>
      <selection pane="bottomRight" activeCell="G11" sqref="G11"/>
    </sheetView>
  </sheetViews>
  <sheetFormatPr defaultRowHeight="13.5" x14ac:dyDescent="0.4"/>
  <cols>
    <col min="1" max="1" width="7.25" style="3" bestFit="1" customWidth="1"/>
    <col min="2" max="2" width="12.625" style="5" bestFit="1" customWidth="1"/>
    <col min="3" max="4" width="7.25" style="5" bestFit="1" customWidth="1"/>
    <col min="5" max="8" width="7.625" style="5" customWidth="1"/>
    <col min="9" max="9" width="4.875" style="5" bestFit="1" customWidth="1"/>
    <col min="10" max="10" width="11.375" style="5" customWidth="1"/>
    <col min="11" max="11" width="4.75" style="5" bestFit="1" customWidth="1"/>
    <col min="12" max="12" width="11.5" style="5" bestFit="1" customWidth="1"/>
    <col min="13" max="13" width="5.625" style="5" bestFit="1" customWidth="1"/>
    <col min="14" max="14" width="9.25" style="5" bestFit="1" customWidth="1"/>
    <col min="15" max="15" width="21.625" style="5" customWidth="1"/>
    <col min="16" max="16" width="12.625" style="3" customWidth="1"/>
    <col min="17" max="17" width="9.5" style="5" bestFit="1" customWidth="1"/>
    <col min="18" max="18" width="24.625" style="5" customWidth="1"/>
    <col min="19" max="19" width="12" style="3" bestFit="1" customWidth="1"/>
    <col min="20" max="20" width="12" style="5" bestFit="1" customWidth="1"/>
    <col min="21" max="21" width="9.5" style="5" bestFit="1" customWidth="1"/>
    <col min="22" max="22" width="24.625" style="5" customWidth="1"/>
    <col min="23" max="23" width="12" style="3" bestFit="1" customWidth="1"/>
    <col min="24" max="24" width="12" style="5" bestFit="1" customWidth="1"/>
    <col min="25" max="32" width="7.625" style="5" customWidth="1"/>
    <col min="33" max="33" width="14.625" style="5" customWidth="1"/>
    <col min="34" max="35" width="6.5" style="5" bestFit="1" customWidth="1"/>
    <col min="36" max="36" width="4.875" style="5" bestFit="1" customWidth="1"/>
    <col min="37" max="37" width="8.125" style="5" bestFit="1" customWidth="1"/>
    <col min="38" max="38" width="26.125" style="5" customWidth="1"/>
    <col min="39" max="43" width="5" style="5" bestFit="1" customWidth="1"/>
    <col min="44" max="45" width="8.375" style="5" bestFit="1" customWidth="1"/>
    <col min="46" max="46" width="8.25" style="5" bestFit="1" customWidth="1"/>
    <col min="47" max="47" width="33.75" style="5" customWidth="1"/>
    <col min="48" max="48" width="9" style="5"/>
    <col min="49" max="49" width="6.5" style="5" bestFit="1" customWidth="1"/>
    <col min="50" max="50" width="5.25" style="5" bestFit="1" customWidth="1"/>
    <col min="51" max="52" width="4.875" style="5" bestFit="1" customWidth="1"/>
    <col min="53" max="53" width="4.375" style="5" customWidth="1"/>
    <col min="54" max="56" width="9.125" style="5" bestFit="1" customWidth="1"/>
    <col min="57" max="80" width="9" style="5"/>
    <col min="81" max="81" width="3" style="1" customWidth="1"/>
    <col min="82" max="82" width="22.25" style="2" customWidth="1"/>
    <col min="83" max="16384" width="9" style="5"/>
  </cols>
  <sheetData>
    <row r="1" spans="1:82" ht="24.75" customHeight="1" x14ac:dyDescent="0.4">
      <c r="A1" s="3" t="s">
        <v>45</v>
      </c>
      <c r="B1" s="4">
        <v>44794</v>
      </c>
      <c r="CC1" s="1">
        <v>1</v>
      </c>
      <c r="CD1" s="2" t="s">
        <v>80</v>
      </c>
    </row>
    <row r="2" spans="1:82" s="11" customFormat="1" ht="18.75" customHeight="1" x14ac:dyDescent="0.4">
      <c r="A2" s="194" t="s">
        <v>29</v>
      </c>
      <c r="B2" s="195" t="s">
        <v>33</v>
      </c>
      <c r="C2" s="104" t="s">
        <v>40</v>
      </c>
      <c r="D2" s="106"/>
      <c r="E2" s="194" t="s">
        <v>30</v>
      </c>
      <c r="F2" s="194"/>
      <c r="G2" s="194" t="s">
        <v>0</v>
      </c>
      <c r="H2" s="194"/>
      <c r="I2" s="202" t="s">
        <v>41</v>
      </c>
      <c r="J2" s="194" t="s">
        <v>1</v>
      </c>
      <c r="K2" s="194" t="s">
        <v>31</v>
      </c>
      <c r="L2" s="202" t="s">
        <v>57</v>
      </c>
      <c r="M2" s="202" t="s">
        <v>56</v>
      </c>
      <c r="N2" s="202" t="s">
        <v>55</v>
      </c>
      <c r="O2" s="194" t="s">
        <v>32</v>
      </c>
      <c r="P2" s="194" t="s">
        <v>3</v>
      </c>
      <c r="Q2" s="194" t="s">
        <v>36</v>
      </c>
      <c r="R2" s="194"/>
      <c r="S2" s="194"/>
      <c r="T2" s="194"/>
      <c r="U2" s="194" t="s">
        <v>37</v>
      </c>
      <c r="V2" s="194"/>
      <c r="W2" s="194"/>
      <c r="X2" s="194"/>
      <c r="Y2" s="196" t="s">
        <v>42</v>
      </c>
      <c r="Z2" s="197"/>
      <c r="AA2" s="197"/>
      <c r="AB2" s="197"/>
      <c r="AC2" s="197"/>
      <c r="AD2" s="197"/>
      <c r="AE2" s="197"/>
      <c r="AF2" s="198"/>
      <c r="AG2" s="194" t="s">
        <v>43</v>
      </c>
      <c r="AH2" s="195" t="s">
        <v>58</v>
      </c>
      <c r="AI2" s="195" t="s">
        <v>59</v>
      </c>
      <c r="AJ2" s="194" t="s">
        <v>44</v>
      </c>
      <c r="AK2" s="195" t="s">
        <v>46</v>
      </c>
      <c r="AL2" s="194" t="s">
        <v>51</v>
      </c>
      <c r="AM2" s="6"/>
      <c r="AN2" s="7"/>
      <c r="AO2" s="7"/>
      <c r="AP2" s="7"/>
      <c r="AQ2" s="7"/>
      <c r="AR2" s="208" t="s">
        <v>61</v>
      </c>
      <c r="AS2" s="208"/>
      <c r="AT2" s="208"/>
      <c r="AU2" s="8"/>
      <c r="AV2" s="212" t="s">
        <v>121</v>
      </c>
      <c r="AW2" s="209" t="s">
        <v>62</v>
      </c>
      <c r="AX2" s="210"/>
      <c r="AY2" s="210"/>
      <c r="AZ2" s="211"/>
      <c r="BA2" s="9"/>
      <c r="BB2" s="204" t="s">
        <v>63</v>
      </c>
      <c r="BC2" s="204" t="s">
        <v>64</v>
      </c>
      <c r="BD2" s="204" t="s">
        <v>65</v>
      </c>
      <c r="BE2" s="204" t="s">
        <v>66</v>
      </c>
      <c r="BF2" s="204" t="s">
        <v>111</v>
      </c>
      <c r="BG2" s="206" t="s">
        <v>67</v>
      </c>
      <c r="BH2" s="206" t="s">
        <v>68</v>
      </c>
      <c r="BI2" s="10" t="s">
        <v>69</v>
      </c>
      <c r="CC2" s="1">
        <v>2</v>
      </c>
      <c r="CD2" s="2" t="s">
        <v>81</v>
      </c>
    </row>
    <row r="3" spans="1:82" s="11" customFormat="1" ht="34.5" customHeight="1" x14ac:dyDescent="0.4">
      <c r="A3" s="194"/>
      <c r="B3" s="194"/>
      <c r="C3" s="12" t="s">
        <v>13</v>
      </c>
      <c r="D3" s="13" t="s">
        <v>14</v>
      </c>
      <c r="E3" s="12" t="s">
        <v>8</v>
      </c>
      <c r="F3" s="13" t="s">
        <v>9</v>
      </c>
      <c r="G3" s="12" t="s">
        <v>8</v>
      </c>
      <c r="H3" s="13" t="s">
        <v>9</v>
      </c>
      <c r="I3" s="203"/>
      <c r="J3" s="194"/>
      <c r="K3" s="194"/>
      <c r="L3" s="203"/>
      <c r="M3" s="203"/>
      <c r="N3" s="203"/>
      <c r="O3" s="194"/>
      <c r="P3" s="194"/>
      <c r="Q3" s="12" t="s">
        <v>34</v>
      </c>
      <c r="R3" s="14" t="s">
        <v>35</v>
      </c>
      <c r="S3" s="14" t="s">
        <v>11</v>
      </c>
      <c r="T3" s="13" t="s">
        <v>12</v>
      </c>
      <c r="U3" s="12" t="s">
        <v>34</v>
      </c>
      <c r="V3" s="14" t="s">
        <v>35</v>
      </c>
      <c r="W3" s="14" t="s">
        <v>11</v>
      </c>
      <c r="X3" s="13" t="s">
        <v>12</v>
      </c>
      <c r="Y3" s="199"/>
      <c r="Z3" s="200"/>
      <c r="AA3" s="200"/>
      <c r="AB3" s="200"/>
      <c r="AC3" s="200"/>
      <c r="AD3" s="200"/>
      <c r="AE3" s="200"/>
      <c r="AF3" s="201"/>
      <c r="AG3" s="194"/>
      <c r="AH3" s="194"/>
      <c r="AI3" s="194"/>
      <c r="AJ3" s="194"/>
      <c r="AK3" s="194"/>
      <c r="AL3" s="194"/>
      <c r="AM3" s="15" t="s">
        <v>70</v>
      </c>
      <c r="AN3" s="16" t="s">
        <v>71</v>
      </c>
      <c r="AO3" s="16" t="s">
        <v>72</v>
      </c>
      <c r="AP3" s="16"/>
      <c r="AQ3" s="16"/>
      <c r="AR3" s="10" t="s">
        <v>73</v>
      </c>
      <c r="AS3" s="10" t="s">
        <v>74</v>
      </c>
      <c r="AT3" s="10" t="s">
        <v>75</v>
      </c>
      <c r="AU3" s="17" t="s">
        <v>76</v>
      </c>
      <c r="AV3" s="213"/>
      <c r="AW3" s="18" t="s">
        <v>77</v>
      </c>
      <c r="AX3" s="19" t="s">
        <v>78</v>
      </c>
      <c r="AY3" s="19" t="s">
        <v>79</v>
      </c>
      <c r="AZ3" s="19" t="s">
        <v>41</v>
      </c>
      <c r="BA3" s="19"/>
      <c r="BB3" s="205"/>
      <c r="BC3" s="205"/>
      <c r="BD3" s="205"/>
      <c r="BE3" s="205"/>
      <c r="BF3" s="205"/>
      <c r="BG3" s="207"/>
      <c r="BH3" s="207"/>
      <c r="BI3" s="10" t="s">
        <v>110</v>
      </c>
      <c r="CC3" s="1">
        <v>3</v>
      </c>
      <c r="CD3" s="2" t="s">
        <v>82</v>
      </c>
    </row>
    <row r="4" spans="1:82" s="33" customFormat="1" ht="50.25" customHeight="1" x14ac:dyDescent="0.4">
      <c r="A4" s="15">
        <f>SUM('申請願（書式）'!O5)</f>
        <v>0</v>
      </c>
      <c r="B4" s="15" t="str">
        <f>INDEX('申請願（書式）'!P11,1,1)</f>
        <v>PEN○○○○○○○</v>
      </c>
      <c r="C4" s="20">
        <f>IF(ISERROR(INDEX('申請願（書式）'!$N19,1,1)),"",INDEX('申請願（書式）'!$N19,1,1))</f>
        <v>0</v>
      </c>
      <c r="D4" s="21" t="str">
        <f>IF(ISERROR(INDEX('申請願（書式）'!#REF!,1,1)),"",INDEX('申請願（書式）'!#REF!,1,1))</f>
        <v/>
      </c>
      <c r="E4" s="20" t="str">
        <f>INDEX('申請願（書式）'!F7:I7,1,1)</f>
        <v>大阪</v>
      </c>
      <c r="F4" s="21" t="str">
        <f>INDEX('申請願（書式）'!K7:M7,1,1)</f>
        <v>太郎</v>
      </c>
      <c r="G4" s="20" t="str">
        <f>INDEX('申請願（書式）'!F6:H6,1,1)</f>
        <v>おおさか</v>
      </c>
      <c r="H4" s="21" t="str">
        <f>INDEX('申請願（書式）'!K6:M6,1,1)</f>
        <v>たろう</v>
      </c>
      <c r="I4" s="22" t="str">
        <f>INDEX('申請願（書式）'!N7:N7,1,1)</f>
        <v>男</v>
      </c>
      <c r="J4" s="15" t="str">
        <f>INDEX('申請願（書式）'!P8,1,1)</f>
        <v>//</v>
      </c>
      <c r="K4" s="15" t="str">
        <f>IF(ISERROR(DATEDIF(J4,B1,"Y")),"",DATEDIF(J4,B1,"Y"))</f>
        <v/>
      </c>
      <c r="L4" s="15" t="str">
        <f>INDEX('申請願（書式）'!E9:H9,1,1)</f>
        <v>○○大学</v>
      </c>
      <c r="M4" s="15" t="str">
        <f>INDEX('申請願（書式）'!K9:L9,1,1)</f>
        <v>新卒</v>
      </c>
      <c r="N4" s="15" t="str">
        <f>INDEX('申請願（書式）'!L9:N9,1,1)</f>
        <v>2027年3月卒業見込み</v>
      </c>
      <c r="O4" s="23">
        <f>INDEX('申請願（書式）'!E11:O11,1,1)</f>
        <v>0</v>
      </c>
      <c r="P4" s="15" t="str">
        <f>INDEX('申請願（書式）'!E12:O12,1,1)</f>
        <v>○○○-○○○○-○○○○</v>
      </c>
      <c r="Q4" s="20" t="str">
        <f>INDEX('申請願（書式）'!$F13:$G13,1,1)</f>
        <v>○○○-○○○○</v>
      </c>
      <c r="R4" s="24" t="str">
        <f>INDEX('申請願（書式）'!$E14:$O14,1,1)</f>
        <v>都道府県から記入</v>
      </c>
      <c r="S4" s="25" t="str">
        <f>INDEX('申請願（書式）'!$G15:$J15,1,1)</f>
        <v>○○○-○○○-○○○○</v>
      </c>
      <c r="T4" s="21" t="str">
        <f>INDEX('申請願（書式）'!$M15:$O15,1,1)</f>
        <v>○○○-○○○-○○○○</v>
      </c>
      <c r="U4" s="20">
        <f>INDEX('申請願（書式）'!$F16:$G16,1,1)</f>
        <v>0</v>
      </c>
      <c r="V4" s="24">
        <f>INDEX('申請願（書式）'!$E17:$O17,1,1)</f>
        <v>0</v>
      </c>
      <c r="W4" s="25">
        <f>INDEX('申請願（書式）'!$G18:$J18,1,1)</f>
        <v>0</v>
      </c>
      <c r="X4" s="21">
        <f>INDEX('申請願（書式）'!$M18:$O18,1,1)</f>
        <v>0</v>
      </c>
      <c r="Y4" s="26" t="str">
        <f>INDEX('申請願（書式）'!$P22:$P35,1,1)</f>
        <v>○○○○/3○○高等学校卒業</v>
      </c>
      <c r="Z4" s="24" t="str">
        <f>INDEX('申請願（書式）'!$P22:$P35,2,1)</f>
        <v>○○○○/4●●大学入学</v>
      </c>
      <c r="AA4" s="24" t="str">
        <f>INDEX('申請願（書式）'!$P22:$P35,3,1)</f>
        <v>○○○○/3(新卒の場合)●●大学卒業見込　/　(既卒の場合)●●大学卒業</v>
      </c>
      <c r="AB4" s="24" t="str">
        <f>INDEX('申請願（書式）'!$P22:$P35,4,1)</f>
        <v/>
      </c>
      <c r="AC4" s="24" t="str">
        <f>INDEX('申請願（書式）'!$P22:$P35,5,1)</f>
        <v/>
      </c>
      <c r="AD4" s="24" t="str">
        <f>INDEX('申請願（書式）'!$P22:$P35,6,1)</f>
        <v/>
      </c>
      <c r="AE4" s="24" t="str">
        <f>INDEX('申請願（書式）'!$P22:$P35,7,1)</f>
        <v/>
      </c>
      <c r="AF4" s="27" t="str">
        <f>INDEX('申請願（書式）'!$P22:$P35,8,1)</f>
        <v/>
      </c>
      <c r="AG4" s="28">
        <f>INDEX('申請願（書式）'!D37:O37,1,1)</f>
        <v>0</v>
      </c>
      <c r="AH4" s="28">
        <f>INDEX('申請願（書式）'!D40:H40,1,1)</f>
        <v>0</v>
      </c>
      <c r="AI4" s="28">
        <f>INDEX('申請願（書式）'!D41:H41,1,1)</f>
        <v>0</v>
      </c>
      <c r="AJ4" s="28">
        <f>INDEX('申請願（書式）'!L40:O40,1,1)</f>
        <v>0</v>
      </c>
      <c r="AK4" s="28">
        <f>INDEX('申請願（書式）'!L41:O41,1,1)</f>
        <v>0</v>
      </c>
      <c r="AL4" s="29">
        <f>INDEX('申請願（書式）'!A43:O43,1,1)</f>
        <v>0</v>
      </c>
      <c r="AM4" s="15" t="str">
        <f>IF(Y4="","",LEFT(Y4,4))</f>
        <v>○○○○</v>
      </c>
      <c r="AN4" s="15" t="str">
        <f t="shared" ref="AN4:AQ4" si="0">IF(Z4="","",LEFT(Z4,4))</f>
        <v>○○○○</v>
      </c>
      <c r="AO4" s="15" t="str">
        <f t="shared" si="0"/>
        <v>○○○○</v>
      </c>
      <c r="AP4" s="15" t="str">
        <f t="shared" si="0"/>
        <v/>
      </c>
      <c r="AQ4" s="15" t="str">
        <f t="shared" si="0"/>
        <v/>
      </c>
      <c r="AR4" s="30" t="e">
        <f>AN4-AM4</f>
        <v>#VALUE!</v>
      </c>
      <c r="AS4" s="30" t="e">
        <f>AO4-AN4</f>
        <v>#VALUE!</v>
      </c>
      <c r="AT4" s="30" t="e">
        <f>IF(AO4="","",2023-AO4)</f>
        <v>#VALUE!</v>
      </c>
      <c r="AU4" s="31" t="str">
        <f>INDEX('申請願（書式）'!P43,1,1)</f>
        <v>後、、、、、、、、、、、、、</v>
      </c>
      <c r="AV4" s="32"/>
      <c r="AW4" s="18">
        <f>IF(C4="S",IF(D4="C",3,1),IF(D4="S",4,2))</f>
        <v>2</v>
      </c>
      <c r="AX4" s="18" t="e">
        <f>IF(L4="","",INDEX($CC:$CC,MATCH(L4,$CD:$CD,0),1))</f>
        <v>#N/A</v>
      </c>
      <c r="AY4" s="18">
        <f>IF(M4="新卒",1,2)</f>
        <v>1</v>
      </c>
      <c r="AZ4" s="18">
        <f>IF(I4="男",1,2)</f>
        <v>1</v>
      </c>
      <c r="BA4" s="18">
        <f>IF(B4="S",1,IF(B4="C",2,3))</f>
        <v>3</v>
      </c>
      <c r="BB4" s="18" t="e">
        <f>IF(A4="","",BA4*10000+AX4*100+AY4*10+AZ4)</f>
        <v>#N/A</v>
      </c>
      <c r="BC4" s="18" t="e">
        <f>IF(A4="","",AW4*10000+AX4*100+AY4*10+AZ4)</f>
        <v>#N/A</v>
      </c>
      <c r="BD4" s="18" t="e">
        <f>IF(A4="","",IF(AX4=1,AX4*100+AY4*10,200+AY4*10))</f>
        <v>#N/A</v>
      </c>
      <c r="BE4" s="18" t="str">
        <f>INDEX(E4,1,1)&amp;"　"&amp;INDEX(F4,1,1)</f>
        <v>大阪　太郎</v>
      </c>
      <c r="BF4" s="18" t="str">
        <f>INDEX(G4,1,1)&amp;"　"&amp;INDEX(H4,1,1)</f>
        <v>おおさか　たろう</v>
      </c>
      <c r="BG4" s="23"/>
      <c r="BH4" s="23"/>
      <c r="BI4" s="23"/>
      <c r="CC4" s="1">
        <v>4</v>
      </c>
      <c r="CD4" s="2" t="s">
        <v>83</v>
      </c>
    </row>
    <row r="5" spans="1:82" x14ac:dyDescent="0.4">
      <c r="CC5" s="1">
        <v>5</v>
      </c>
      <c r="CD5" s="2" t="s">
        <v>84</v>
      </c>
    </row>
    <row r="6" spans="1:82" x14ac:dyDescent="0.4">
      <c r="CC6" s="1">
        <v>6</v>
      </c>
      <c r="CD6" s="2" t="s">
        <v>85</v>
      </c>
    </row>
    <row r="7" spans="1:82" x14ac:dyDescent="0.4">
      <c r="CC7" s="1">
        <v>7</v>
      </c>
      <c r="CD7" s="2" t="s">
        <v>86</v>
      </c>
    </row>
    <row r="8" spans="1:82" x14ac:dyDescent="0.4">
      <c r="CC8" s="1">
        <v>8</v>
      </c>
      <c r="CD8" s="2" t="s">
        <v>87</v>
      </c>
    </row>
    <row r="9" spans="1:82" x14ac:dyDescent="0.4">
      <c r="CC9" s="1">
        <v>9</v>
      </c>
      <c r="CD9" s="2" t="s">
        <v>88</v>
      </c>
    </row>
    <row r="10" spans="1:82" x14ac:dyDescent="0.4">
      <c r="CC10" s="1">
        <v>10</v>
      </c>
      <c r="CD10" s="2" t="s">
        <v>89</v>
      </c>
    </row>
    <row r="11" spans="1:82" x14ac:dyDescent="0.4">
      <c r="CC11" s="1">
        <v>11</v>
      </c>
      <c r="CD11" s="2" t="s">
        <v>90</v>
      </c>
    </row>
    <row r="12" spans="1:82" x14ac:dyDescent="0.4">
      <c r="CC12" s="1">
        <v>12</v>
      </c>
      <c r="CD12" s="2" t="s">
        <v>91</v>
      </c>
    </row>
    <row r="13" spans="1:82" x14ac:dyDescent="0.4">
      <c r="CC13" s="1">
        <v>13</v>
      </c>
      <c r="CD13" s="2" t="s">
        <v>92</v>
      </c>
    </row>
    <row r="14" spans="1:82" x14ac:dyDescent="0.4">
      <c r="CC14" s="1">
        <v>14</v>
      </c>
      <c r="CD14" s="2" t="s">
        <v>93</v>
      </c>
    </row>
    <row r="15" spans="1:82" x14ac:dyDescent="0.4">
      <c r="CC15" s="1">
        <v>15</v>
      </c>
      <c r="CD15" s="2" t="s">
        <v>94</v>
      </c>
    </row>
    <row r="16" spans="1:82" x14ac:dyDescent="0.4">
      <c r="CC16" s="1">
        <v>16</v>
      </c>
      <c r="CD16" s="2" t="s">
        <v>95</v>
      </c>
    </row>
    <row r="17" spans="81:82" x14ac:dyDescent="0.4">
      <c r="CC17" s="1">
        <v>17</v>
      </c>
      <c r="CD17" s="2" t="s">
        <v>96</v>
      </c>
    </row>
    <row r="18" spans="81:82" x14ac:dyDescent="0.4">
      <c r="CC18" s="1">
        <v>18</v>
      </c>
      <c r="CD18" s="2" t="s">
        <v>97</v>
      </c>
    </row>
    <row r="19" spans="81:82" x14ac:dyDescent="0.4">
      <c r="CC19" s="1">
        <v>19</v>
      </c>
      <c r="CD19" s="2" t="s">
        <v>98</v>
      </c>
    </row>
    <row r="20" spans="81:82" x14ac:dyDescent="0.4">
      <c r="CC20" s="1">
        <v>20</v>
      </c>
      <c r="CD20" s="2" t="s">
        <v>99</v>
      </c>
    </row>
    <row r="21" spans="81:82" x14ac:dyDescent="0.4">
      <c r="CC21" s="1">
        <v>21</v>
      </c>
      <c r="CD21" s="2" t="s">
        <v>100</v>
      </c>
    </row>
    <row r="22" spans="81:82" x14ac:dyDescent="0.4">
      <c r="CC22" s="1">
        <v>22</v>
      </c>
      <c r="CD22" s="2" t="s">
        <v>101</v>
      </c>
    </row>
    <row r="23" spans="81:82" x14ac:dyDescent="0.4">
      <c r="CC23" s="1">
        <v>23</v>
      </c>
      <c r="CD23" s="2" t="s">
        <v>102</v>
      </c>
    </row>
    <row r="24" spans="81:82" x14ac:dyDescent="0.4">
      <c r="CC24" s="1">
        <v>24</v>
      </c>
      <c r="CD24" s="2" t="s">
        <v>103</v>
      </c>
    </row>
    <row r="25" spans="81:82" x14ac:dyDescent="0.4">
      <c r="CC25" s="1">
        <v>25</v>
      </c>
      <c r="CD25" s="2" t="s">
        <v>104</v>
      </c>
    </row>
    <row r="26" spans="81:82" x14ac:dyDescent="0.4">
      <c r="CC26" s="1">
        <v>26</v>
      </c>
      <c r="CD26" s="2" t="s">
        <v>105</v>
      </c>
    </row>
    <row r="27" spans="81:82" x14ac:dyDescent="0.4">
      <c r="CC27" s="1">
        <v>27</v>
      </c>
      <c r="CD27" s="2" t="s">
        <v>106</v>
      </c>
    </row>
    <row r="28" spans="81:82" x14ac:dyDescent="0.4">
      <c r="CC28" s="1">
        <v>28</v>
      </c>
      <c r="CD28" s="2" t="s">
        <v>107</v>
      </c>
    </row>
    <row r="29" spans="81:82" x14ac:dyDescent="0.4">
      <c r="CC29" s="1">
        <v>29</v>
      </c>
      <c r="CD29" s="2" t="s">
        <v>108</v>
      </c>
    </row>
    <row r="30" spans="81:82" x14ac:dyDescent="0.4">
      <c r="CD30" s="2" t="s">
        <v>123</v>
      </c>
    </row>
    <row r="31" spans="81:82" x14ac:dyDescent="0.4">
      <c r="CC31" s="1">
        <v>31</v>
      </c>
      <c r="CD31" s="2" t="s">
        <v>109</v>
      </c>
    </row>
    <row r="32" spans="81:82" x14ac:dyDescent="0.4">
      <c r="CC32" s="1">
        <v>32</v>
      </c>
      <c r="CD32" s="2" t="s">
        <v>124</v>
      </c>
    </row>
  </sheetData>
  <mergeCells count="32">
    <mergeCell ref="BE2:BE3"/>
    <mergeCell ref="BG2:BG3"/>
    <mergeCell ref="BH2:BH3"/>
    <mergeCell ref="BF2:BF3"/>
    <mergeCell ref="AR2:AT2"/>
    <mergeCell ref="AW2:AZ2"/>
    <mergeCell ref="BB2:BB3"/>
    <mergeCell ref="BC2:BC3"/>
    <mergeCell ref="BD2:BD3"/>
    <mergeCell ref="AV2:AV3"/>
    <mergeCell ref="A2:A3"/>
    <mergeCell ref="J2:J3"/>
    <mergeCell ref="K2:K3"/>
    <mergeCell ref="B2:B3"/>
    <mergeCell ref="Y2:AF3"/>
    <mergeCell ref="O2:O3"/>
    <mergeCell ref="P2:P3"/>
    <mergeCell ref="Q2:T2"/>
    <mergeCell ref="U2:X2"/>
    <mergeCell ref="C2:D2"/>
    <mergeCell ref="I2:I3"/>
    <mergeCell ref="E2:F2"/>
    <mergeCell ref="G2:H2"/>
    <mergeCell ref="L2:L3"/>
    <mergeCell ref="M2:M3"/>
    <mergeCell ref="N2:N3"/>
    <mergeCell ref="AL2:AL3"/>
    <mergeCell ref="AG2:AG3"/>
    <mergeCell ref="AH2:AH3"/>
    <mergeCell ref="AI2:AI3"/>
    <mergeCell ref="AJ2:AJ3"/>
    <mergeCell ref="AK2:AK3"/>
  </mergeCells>
  <phoneticPr fontId="1"/>
  <conditionalFormatting sqref="A4:AQ4">
    <cfRule type="cellIs" dxfId="2" priority="5" operator="equal">
      <formula>0</formula>
    </cfRule>
  </conditionalFormatting>
  <conditionalFormatting sqref="AM4:BF4">
    <cfRule type="expression" dxfId="1" priority="1">
      <formula>$BM4="※"</formula>
    </cfRule>
  </conditionalFormatting>
  <pageMargins left="0.23622047244094491" right="0.23622047244094491"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申請願（書式）</vt:lpstr>
      <vt:lpstr>記入不要</vt:lpstr>
      <vt:lpstr>'申請願（書式）'!Print_Area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syomu</dc:creator>
  <cp:lastModifiedBy>土居 瑞季</cp:lastModifiedBy>
  <cp:lastPrinted>2024-05-15T01:16:12Z</cp:lastPrinted>
  <dcterms:created xsi:type="dcterms:W3CDTF">2019-05-07T02:43:28Z</dcterms:created>
  <dcterms:modified xsi:type="dcterms:W3CDTF">2026-05-25T07:24:14Z</dcterms:modified>
</cp:coreProperties>
</file>