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202.236.129.181\syomu2\卒後研修担当関係\##【重要】_会議関係\6.協力型臨床研修施設選考委員会\協力型臨床研修施設選考関係(令和7年＝2025年度)→10施設を2026年4月末に申請\【2】ホームページ掲載内容\"/>
    </mc:Choice>
  </mc:AlternateContent>
  <xr:revisionPtr revIDLastSave="0" documentId="13_ncr:1_{CAB0F897-8C49-455D-A08A-99B3E7BC72A1}" xr6:coauthVersionLast="47" xr6:coauthVersionMax="47" xr10:uidLastSave="{00000000-0000-0000-0000-000000000000}"/>
  <bookViews>
    <workbookView xWindow="-120" yWindow="-120" windowWidth="29040" windowHeight="15840" firstSheet="1" activeTab="1" xr2:uid="{00000000-000D-0000-FFFF-FFFF00000000}"/>
  </bookViews>
  <sheets>
    <sheet name="C" sheetId="3" state="hidden" r:id="rId1"/>
    <sheet name="調査票" sheetId="4" r:id="rId2"/>
    <sheet name="Sheet1" sheetId="5" state="hidden" r:id="rId3"/>
  </sheets>
  <definedNames>
    <definedName name="_xlnm.Print_Area" localSheetId="1">調査票!$A$1:$AT$101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B5" i="5" l="1"/>
  <c r="DC5" i="5"/>
  <c r="DA5" i="5"/>
  <c r="CZ5" i="5"/>
  <c r="CY5" i="5"/>
  <c r="CX5" i="5"/>
  <c r="CW5" i="5"/>
  <c r="CV5" i="5"/>
  <c r="CU5" i="5"/>
  <c r="CT5" i="5"/>
  <c r="CR5" i="5"/>
  <c r="CQ5" i="5"/>
  <c r="CM5" i="5"/>
  <c r="CK5" i="5"/>
  <c r="CJ5" i="5"/>
  <c r="CI5" i="5"/>
  <c r="CH5" i="5"/>
  <c r="CG5" i="5"/>
  <c r="CE5" i="5"/>
  <c r="CC5" i="5"/>
  <c r="CB5" i="5"/>
  <c r="CA5" i="5"/>
  <c r="BZ5" i="5"/>
  <c r="BY5" i="5"/>
  <c r="BT5" i="5"/>
  <c r="BS5" i="5"/>
  <c r="BR5" i="5"/>
  <c r="BQ5" i="5"/>
  <c r="BP5" i="5"/>
  <c r="BO5" i="5"/>
  <c r="BN5" i="5"/>
  <c r="BM5" i="5"/>
  <c r="BL5" i="5"/>
  <c r="BK5" i="5"/>
  <c r="BJ5" i="5"/>
  <c r="BI5" i="5"/>
  <c r="BH5" i="5"/>
  <c r="BX5" i="5"/>
  <c r="BG5" i="5"/>
  <c r="AE30" i="4"/>
  <c r="BA5" i="5"/>
  <c r="AB5" i="5"/>
  <c r="AA5" i="5"/>
  <c r="Z5" i="5"/>
  <c r="V5" i="5"/>
  <c r="U5" i="5"/>
  <c r="Y5" i="5"/>
  <c r="W5" i="5"/>
  <c r="T5" i="5"/>
  <c r="S5" i="5"/>
  <c r="R5" i="5"/>
  <c r="Q5" i="5"/>
  <c r="AF15" i="4"/>
  <c r="N5" i="5"/>
  <c r="O5" i="5"/>
  <c r="J5" i="5"/>
  <c r="I5" i="5"/>
  <c r="G5" i="5"/>
  <c r="F5" i="5"/>
  <c r="AR10" i="4"/>
  <c r="H5" i="5"/>
  <c r="E5" i="5"/>
  <c r="D5" i="5"/>
  <c r="C5" i="5"/>
  <c r="B5" i="5"/>
  <c r="AU5" i="4"/>
  <c r="AN15" i="4"/>
  <c r="P5" i="5"/>
  <c r="A5" i="5"/>
  <c r="AF95" i="4"/>
  <c r="X95" i="4"/>
  <c r="P95" i="4"/>
  <c r="H95" i="4"/>
  <c r="CZ2" i="5"/>
  <c r="CQ2" i="5"/>
  <c r="CP2" i="5"/>
  <c r="CO2" i="5"/>
  <c r="CN2" i="5"/>
  <c r="CL2" i="5"/>
  <c r="CK2" i="5"/>
  <c r="CJ2" i="5"/>
  <c r="CI2" i="5"/>
  <c r="CC2" i="5"/>
  <c r="BY2" i="5"/>
  <c r="BU2" i="5"/>
  <c r="BH2" i="5"/>
  <c r="BB2" i="5"/>
  <c r="BA2" i="5"/>
  <c r="AR2" i="5"/>
  <c r="AL2" i="5"/>
  <c r="AC2" i="5"/>
  <c r="Z2" i="5"/>
  <c r="U2" i="5"/>
  <c r="Q2" i="5"/>
  <c r="O2" i="5"/>
  <c r="N2" i="5"/>
  <c r="K2" i="5"/>
  <c r="I2" i="5"/>
  <c r="D2" i="5"/>
  <c r="B2" i="5"/>
  <c r="A2" i="5"/>
  <c r="CP5" i="5"/>
  <c r="CO5" i="5"/>
  <c r="CN5" i="5"/>
  <c r="CL5" i="5"/>
  <c r="CF5" i="5"/>
  <c r="CD5" i="5"/>
  <c r="BW5" i="5"/>
  <c r="BV5" i="5"/>
  <c r="BU5" i="5"/>
  <c r="AV5" i="5"/>
  <c r="AU5" i="5"/>
  <c r="AS5" i="5"/>
  <c r="AR5" i="5"/>
  <c r="AP5" i="5"/>
  <c r="AO5" i="5"/>
  <c r="AM5" i="5"/>
  <c r="AL5" i="5"/>
  <c r="AK5" i="5"/>
  <c r="AJ5" i="5"/>
  <c r="AI5" i="5"/>
  <c r="AH5" i="5"/>
  <c r="AG5" i="5"/>
  <c r="AF5" i="5"/>
  <c r="AE5" i="5"/>
  <c r="AD5" i="5"/>
  <c r="AC5" i="5"/>
  <c r="M5" i="5"/>
  <c r="L5" i="5"/>
  <c r="K5" i="5"/>
  <c r="AC88" i="4"/>
  <c r="CS5" i="5"/>
  <c r="C36" i="4"/>
  <c r="AI36" i="4"/>
  <c r="C37" i="4"/>
  <c r="AI37" i="4"/>
  <c r="C38" i="4"/>
  <c r="AI38" i="4"/>
  <c r="C39" i="4"/>
  <c r="AI39" i="4"/>
  <c r="C40" i="4"/>
  <c r="AI40" i="4"/>
  <c r="H43" i="4"/>
  <c r="C41" i="4"/>
  <c r="AI41" i="4"/>
  <c r="C42" i="4"/>
  <c r="AI42" i="4"/>
  <c r="AS16" i="4"/>
  <c r="AY5" i="5"/>
  <c r="AW5" i="5"/>
  <c r="O30" i="4"/>
  <c r="AT5" i="5"/>
  <c r="L26" i="4"/>
  <c r="AN5" i="5"/>
  <c r="AN26" i="4"/>
  <c r="AQ5" i="5"/>
  <c r="AI43" i="4"/>
  <c r="AZ5" i="5"/>
  <c r="K43" i="4"/>
  <c r="S43" i="4"/>
  <c r="AA43" i="4"/>
  <c r="AX5" i="5"/>
</calcChain>
</file>

<file path=xl/sharedStrings.xml><?xml version="1.0" encoding="utf-8"?>
<sst xmlns="http://schemas.openxmlformats.org/spreadsheetml/2006/main" count="523" uniqueCount="443">
  <si>
    <t>記入年月日</t>
    <rPh sb="0" eb="2">
      <t>キニュウ</t>
    </rPh>
    <rPh sb="2" eb="5">
      <t>ネンガッピ</t>
    </rPh>
    <phoneticPr fontId="1"/>
  </si>
  <si>
    <t>出身大学</t>
    <rPh sb="0" eb="2">
      <t>シュッシン</t>
    </rPh>
    <rPh sb="2" eb="4">
      <t>ダイガク</t>
    </rPh>
    <phoneticPr fontId="1"/>
  </si>
  <si>
    <t>施設の開設年月日</t>
    <rPh sb="0" eb="2">
      <t>シセツ</t>
    </rPh>
    <rPh sb="3" eb="5">
      <t>カイセツ</t>
    </rPh>
    <rPh sb="5" eb="8">
      <t>ネンガッピ</t>
    </rPh>
    <phoneticPr fontId="1"/>
  </si>
  <si>
    <t>標榜診療科名</t>
    <rPh sb="0" eb="2">
      <t>ヒョウボウ</t>
    </rPh>
    <rPh sb="2" eb="4">
      <t>シンリョウ</t>
    </rPh>
    <rPh sb="4" eb="5">
      <t>カ</t>
    </rPh>
    <rPh sb="5" eb="6">
      <t>メイ</t>
    </rPh>
    <phoneticPr fontId="1"/>
  </si>
  <si>
    <t>名</t>
    <rPh sb="0" eb="1">
      <t>メイ</t>
    </rPh>
    <phoneticPr fontId="1"/>
  </si>
  <si>
    <t>歯科</t>
    <rPh sb="0" eb="2">
      <t>シカ</t>
    </rPh>
    <phoneticPr fontId="1"/>
  </si>
  <si>
    <t>歯科口腔外科</t>
    <rPh sb="0" eb="2">
      <t>シカ</t>
    </rPh>
    <rPh sb="2" eb="4">
      <t>コウクウ</t>
    </rPh>
    <rPh sb="4" eb="6">
      <t>ゲカ</t>
    </rPh>
    <phoneticPr fontId="1"/>
  </si>
  <si>
    <t>矯正歯科</t>
    <rPh sb="0" eb="2">
      <t>キョウセイ</t>
    </rPh>
    <rPh sb="2" eb="4">
      <t>シカ</t>
    </rPh>
    <phoneticPr fontId="1"/>
  </si>
  <si>
    <t>小児歯科</t>
    <rPh sb="0" eb="2">
      <t>ショウニ</t>
    </rPh>
    <rPh sb="2" eb="4">
      <t>シカ</t>
    </rPh>
    <phoneticPr fontId="1"/>
  </si>
  <si>
    <t>1日平均外来患者数</t>
    <rPh sb="1" eb="2">
      <t>ニチ</t>
    </rPh>
    <rPh sb="2" eb="4">
      <t>ヘイキン</t>
    </rPh>
    <rPh sb="4" eb="6">
      <t>ガイライ</t>
    </rPh>
    <rPh sb="6" eb="9">
      <t>カンジャスウ</t>
    </rPh>
    <phoneticPr fontId="1"/>
  </si>
  <si>
    <t>その他</t>
    <rPh sb="2" eb="3">
      <t>タ</t>
    </rPh>
    <phoneticPr fontId="1"/>
  </si>
  <si>
    <t>診療設備</t>
    <rPh sb="0" eb="2">
      <t>シンリョウ</t>
    </rPh>
    <rPh sb="2" eb="4">
      <t>セツビ</t>
    </rPh>
    <phoneticPr fontId="1"/>
  </si>
  <si>
    <t>日</t>
    <rPh sb="0" eb="1">
      <t>ニチ</t>
    </rPh>
    <phoneticPr fontId="1"/>
  </si>
  <si>
    <t>時間</t>
    <rPh sb="0" eb="2">
      <t>ジカン</t>
    </rPh>
    <phoneticPr fontId="1"/>
  </si>
  <si>
    <t>歯科衛生士数</t>
    <rPh sb="0" eb="2">
      <t>シカ</t>
    </rPh>
    <rPh sb="2" eb="5">
      <t>エイセイシ</t>
    </rPh>
    <rPh sb="5" eb="6">
      <t>スウ</t>
    </rPh>
    <phoneticPr fontId="1"/>
  </si>
  <si>
    <t>非常勤</t>
    <rPh sb="0" eb="3">
      <t>ヒジョウキン</t>
    </rPh>
    <phoneticPr fontId="1"/>
  </si>
  <si>
    <t>合計</t>
    <rPh sb="0" eb="2">
      <t>ゴウケイ</t>
    </rPh>
    <phoneticPr fontId="1"/>
  </si>
  <si>
    <t>1週間当りの勤務時間数</t>
    <rPh sb="1" eb="3">
      <t>シュウカン</t>
    </rPh>
    <rPh sb="3" eb="4">
      <t>アタ</t>
    </rPh>
    <rPh sb="6" eb="8">
      <t>キンム</t>
    </rPh>
    <rPh sb="8" eb="11">
      <t>ジカンスウ</t>
    </rPh>
    <phoneticPr fontId="1"/>
  </si>
  <si>
    <t>指導歯科医師</t>
    <rPh sb="0" eb="2">
      <t>シドウ</t>
    </rPh>
    <rPh sb="2" eb="4">
      <t>シカ</t>
    </rPh>
    <rPh sb="4" eb="6">
      <t>イシ</t>
    </rPh>
    <phoneticPr fontId="1"/>
  </si>
  <si>
    <t>指導歯科医氏名</t>
    <rPh sb="0" eb="2">
      <t>シドウ</t>
    </rPh>
    <rPh sb="2" eb="5">
      <t>シカイ</t>
    </rPh>
    <rPh sb="5" eb="7">
      <t>シメイ</t>
    </rPh>
    <phoneticPr fontId="1"/>
  </si>
  <si>
    <t>修了証年月日</t>
    <rPh sb="0" eb="2">
      <t>シュウリョウ</t>
    </rPh>
    <rPh sb="2" eb="3">
      <t>ショウ</t>
    </rPh>
    <rPh sb="3" eb="6">
      <t>ネンガッピ</t>
    </rPh>
    <phoneticPr fontId="1"/>
  </si>
  <si>
    <t>歯科医師数</t>
    <rPh sb="0" eb="2">
      <t>シカ</t>
    </rPh>
    <rPh sb="2" eb="4">
      <t>イシ</t>
    </rPh>
    <rPh sb="4" eb="5">
      <t>スウ</t>
    </rPh>
    <phoneticPr fontId="1"/>
  </si>
  <si>
    <t>年</t>
    <rPh sb="0" eb="1">
      <t>ネン</t>
    </rPh>
    <phoneticPr fontId="1"/>
  </si>
  <si>
    <t>月</t>
    <rPh sb="0" eb="1">
      <t>ガツ</t>
    </rPh>
    <phoneticPr fontId="1"/>
  </si>
  <si>
    <t>（　開設年数</t>
    <rPh sb="2" eb="4">
      <t>カイセツ</t>
    </rPh>
    <rPh sb="4" eb="6">
      <t>ネンスウ</t>
    </rPh>
    <phoneticPr fontId="1"/>
  </si>
  <si>
    <t>連絡先</t>
    <rPh sb="0" eb="3">
      <t>レンラクサキ</t>
    </rPh>
    <phoneticPr fontId="1"/>
  </si>
  <si>
    <t>管理者</t>
    <rPh sb="0" eb="3">
      <t>カンリシャ</t>
    </rPh>
    <phoneticPr fontId="1"/>
  </si>
  <si>
    <t>施設名称</t>
    <rPh sb="0" eb="2">
      <t>シセツ</t>
    </rPh>
    <rPh sb="2" eb="4">
      <t>メイショウ</t>
    </rPh>
    <phoneticPr fontId="1"/>
  </si>
  <si>
    <t>全ての非常勤衛生士の1週間勤務時間の合計</t>
    <rPh sb="0" eb="1">
      <t>スベ</t>
    </rPh>
    <rPh sb="3" eb="6">
      <t>ヒジョウキン</t>
    </rPh>
    <rPh sb="6" eb="9">
      <t>エイセイシ</t>
    </rPh>
    <rPh sb="11" eb="13">
      <t>シュウカン</t>
    </rPh>
    <rPh sb="13" eb="15">
      <t>キンム</t>
    </rPh>
    <rPh sb="15" eb="17">
      <t>ジカン</t>
    </rPh>
    <rPh sb="18" eb="20">
      <t>ゴウケイ</t>
    </rPh>
    <phoneticPr fontId="1"/>
  </si>
  <si>
    <t>X線装置</t>
    <rPh sb="1" eb="2">
      <t>セン</t>
    </rPh>
    <rPh sb="2" eb="4">
      <t>ソウチ</t>
    </rPh>
    <phoneticPr fontId="1"/>
  </si>
  <si>
    <t>台</t>
    <rPh sb="0" eb="1">
      <t>ダイ</t>
    </rPh>
    <phoneticPr fontId="1"/>
  </si>
  <si>
    <t>（名称）</t>
    <rPh sb="1" eb="3">
      <t>メイショウ</t>
    </rPh>
    <phoneticPr fontId="1"/>
  </si>
  <si>
    <t>相談窓口の規程</t>
    <rPh sb="0" eb="2">
      <t>ソウダン</t>
    </rPh>
    <rPh sb="2" eb="4">
      <t>マドグチ</t>
    </rPh>
    <rPh sb="5" eb="7">
      <t>キテイ</t>
    </rPh>
    <phoneticPr fontId="1"/>
  </si>
  <si>
    <t>冊</t>
    <rPh sb="0" eb="1">
      <t>サツ</t>
    </rPh>
    <phoneticPr fontId="1"/>
  </si>
  <si>
    <t>研修歯科医の休憩室</t>
    <rPh sb="0" eb="2">
      <t>ケンシュウ</t>
    </rPh>
    <rPh sb="2" eb="5">
      <t>シカイ</t>
    </rPh>
    <rPh sb="6" eb="9">
      <t>キュウケイシツ</t>
    </rPh>
    <phoneticPr fontId="1"/>
  </si>
  <si>
    <t>研修歯科医の利用可能設備</t>
    <rPh sb="0" eb="2">
      <t>ケンシュウ</t>
    </rPh>
    <rPh sb="2" eb="5">
      <t>シカイ</t>
    </rPh>
    <rPh sb="6" eb="8">
      <t>リヨウ</t>
    </rPh>
    <rPh sb="8" eb="10">
      <t>カノウ</t>
    </rPh>
    <rPh sb="10" eb="12">
      <t>セツビ</t>
    </rPh>
    <phoneticPr fontId="1"/>
  </si>
  <si>
    <t>医学・歯学教育用機材の整備状況</t>
    <rPh sb="0" eb="2">
      <t>イガク</t>
    </rPh>
    <rPh sb="3" eb="5">
      <t>シガク</t>
    </rPh>
    <rPh sb="5" eb="7">
      <t>キョウイク</t>
    </rPh>
    <rPh sb="7" eb="8">
      <t>ヨウ</t>
    </rPh>
    <rPh sb="8" eb="10">
      <t>キザイ</t>
    </rPh>
    <rPh sb="11" eb="13">
      <t>セイビ</t>
    </rPh>
    <rPh sb="13" eb="15">
      <t>ジョウキョウ</t>
    </rPh>
    <phoneticPr fontId="1"/>
  </si>
  <si>
    <t>指定申請申込の理由、動機</t>
    <rPh sb="0" eb="2">
      <t>シテイ</t>
    </rPh>
    <rPh sb="2" eb="4">
      <t>シンセイ</t>
    </rPh>
    <rPh sb="4" eb="6">
      <t>モウシコミ</t>
    </rPh>
    <rPh sb="7" eb="9">
      <t>リユウ</t>
    </rPh>
    <rPh sb="10" eb="12">
      <t>ドウキ</t>
    </rPh>
    <phoneticPr fontId="1"/>
  </si>
  <si>
    <t>貴施設の特徴</t>
    <rPh sb="0" eb="1">
      <t>キ</t>
    </rPh>
    <rPh sb="1" eb="3">
      <t>シセツ</t>
    </rPh>
    <rPh sb="4" eb="6">
      <t>トクチョウ</t>
    </rPh>
    <phoneticPr fontId="1"/>
  </si>
  <si>
    <t>貴施設の研修歯科医に対する指導体制・研修内容の特徴（研修方法・患者配当方法など具体的に記載）</t>
    <rPh sb="0" eb="1">
      <t>キ</t>
    </rPh>
    <rPh sb="1" eb="3">
      <t>シセツ</t>
    </rPh>
    <rPh sb="4" eb="6">
      <t>ケンシュウ</t>
    </rPh>
    <rPh sb="6" eb="9">
      <t>シカイ</t>
    </rPh>
    <rPh sb="10" eb="11">
      <t>タイ</t>
    </rPh>
    <rPh sb="13" eb="15">
      <t>シドウ</t>
    </rPh>
    <rPh sb="15" eb="17">
      <t>タイセイ</t>
    </rPh>
    <rPh sb="18" eb="20">
      <t>ケンシュウ</t>
    </rPh>
    <rPh sb="20" eb="22">
      <t>ナイヨウ</t>
    </rPh>
    <rPh sb="23" eb="25">
      <t>トクチョウ</t>
    </rPh>
    <rPh sb="26" eb="28">
      <t>ケンシュウ</t>
    </rPh>
    <rPh sb="28" eb="30">
      <t>ホウホウ</t>
    </rPh>
    <rPh sb="31" eb="33">
      <t>カンジャ</t>
    </rPh>
    <rPh sb="33" eb="35">
      <t>ハイトウ</t>
    </rPh>
    <rPh sb="35" eb="37">
      <t>ホウホウ</t>
    </rPh>
    <rPh sb="39" eb="42">
      <t>グタイテキ</t>
    </rPh>
    <rPh sb="43" eb="45">
      <t>キサイ</t>
    </rPh>
    <phoneticPr fontId="1"/>
  </si>
  <si>
    <t>（西暦）</t>
    <rPh sb="1" eb="3">
      <t>セイレキ</t>
    </rPh>
    <phoneticPr fontId="1"/>
  </si>
  <si>
    <t>常勤の内、指導歯科医の人数</t>
    <rPh sb="0" eb="2">
      <t>ジョウキン</t>
    </rPh>
    <rPh sb="3" eb="4">
      <t>ウチ</t>
    </rPh>
    <rPh sb="5" eb="7">
      <t>シドウ</t>
    </rPh>
    <rPh sb="7" eb="9">
      <t>シカ</t>
    </rPh>
    <rPh sb="9" eb="10">
      <t>イ</t>
    </rPh>
    <rPh sb="11" eb="13">
      <t>ニンズウ</t>
    </rPh>
    <phoneticPr fontId="1"/>
  </si>
  <si>
    <t>管理型施設名</t>
    <rPh sb="0" eb="3">
      <t>カンリガタ</t>
    </rPh>
    <rPh sb="3" eb="5">
      <t>シセツ</t>
    </rPh>
    <rPh sb="5" eb="6">
      <t>メイ</t>
    </rPh>
    <phoneticPr fontId="1"/>
  </si>
  <si>
    <t>研修プログラム名称</t>
    <rPh sb="0" eb="2">
      <t>ケンシュウ</t>
    </rPh>
    <rPh sb="7" eb="9">
      <t>メイショウ</t>
    </rPh>
    <phoneticPr fontId="1"/>
  </si>
  <si>
    <t>全部</t>
    <rPh sb="0" eb="2">
      <t>ゼンブ</t>
    </rPh>
    <phoneticPr fontId="1"/>
  </si>
  <si>
    <t>無</t>
    <rPh sb="0" eb="1">
      <t>ナ</t>
    </rPh>
    <phoneticPr fontId="1"/>
  </si>
  <si>
    <t>一部</t>
    <rPh sb="0" eb="2">
      <t>イチブ</t>
    </rPh>
    <phoneticPr fontId="1"/>
  </si>
  <si>
    <t>有</t>
    <rPh sb="0" eb="1">
      <t>アリ</t>
    </rPh>
    <phoneticPr fontId="1"/>
  </si>
  <si>
    <t>施設の所在地</t>
    <rPh sb="0" eb="2">
      <t>シセツ</t>
    </rPh>
    <rPh sb="3" eb="6">
      <t>ショザイチ</t>
    </rPh>
    <phoneticPr fontId="1"/>
  </si>
  <si>
    <t>名　　称</t>
    <rPh sb="0" eb="1">
      <t>ナ</t>
    </rPh>
    <rPh sb="3" eb="4">
      <t>ショウ</t>
    </rPh>
    <phoneticPr fontId="1"/>
  </si>
  <si>
    <t>氏　　名</t>
    <rPh sb="0" eb="1">
      <t>シ</t>
    </rPh>
    <rPh sb="3" eb="4">
      <t>メイ</t>
    </rPh>
    <phoneticPr fontId="1"/>
  </si>
  <si>
    <t>常　勤</t>
    <rPh sb="0" eb="1">
      <t>ツネ</t>
    </rPh>
    <rPh sb="2" eb="3">
      <t>ツトム</t>
    </rPh>
    <phoneticPr fontId="1"/>
  </si>
  <si>
    <t>非常勤</t>
    <rPh sb="0" eb="1">
      <t>ヒ</t>
    </rPh>
    <rPh sb="1" eb="3">
      <t>ジョウキン</t>
    </rPh>
    <phoneticPr fontId="1"/>
  </si>
  <si>
    <t>：</t>
    <phoneticPr fontId="1"/>
  </si>
  <si>
    <t>研修時間</t>
    <rPh sb="0" eb="2">
      <t>ケンシュウ</t>
    </rPh>
    <rPh sb="2" eb="4">
      <t>ジカン</t>
    </rPh>
    <phoneticPr fontId="1"/>
  </si>
  <si>
    <t>生体モニター</t>
    <rPh sb="0" eb="2">
      <t>セイタイ</t>
    </rPh>
    <phoneticPr fontId="1"/>
  </si>
  <si>
    <t>口腔内画像処理システム</t>
    <rPh sb="0" eb="2">
      <t>コウクウ</t>
    </rPh>
    <rPh sb="2" eb="3">
      <t>ナイ</t>
    </rPh>
    <rPh sb="3" eb="5">
      <t>ガゾウ</t>
    </rPh>
    <rPh sb="5" eb="7">
      <t>ショリ</t>
    </rPh>
    <phoneticPr fontId="1"/>
  </si>
  <si>
    <t>保険診療</t>
    <rPh sb="0" eb="2">
      <t>ホケン</t>
    </rPh>
    <rPh sb="2" eb="4">
      <t>シンリョウ</t>
    </rPh>
    <phoneticPr fontId="1"/>
  </si>
  <si>
    <t>自費診療</t>
    <rPh sb="0" eb="2">
      <t>ジヒ</t>
    </rPh>
    <rPh sb="2" eb="4">
      <t>シンリョウ</t>
    </rPh>
    <phoneticPr fontId="1"/>
  </si>
  <si>
    <t>保険と自費の患者割合</t>
    <rPh sb="0" eb="2">
      <t>ホケン</t>
    </rPh>
    <rPh sb="3" eb="5">
      <t>ジヒ</t>
    </rPh>
    <rPh sb="6" eb="8">
      <t>カンジャ</t>
    </rPh>
    <rPh sb="8" eb="10">
      <t>ワリアイ</t>
    </rPh>
    <phoneticPr fontId="1"/>
  </si>
  <si>
    <t>診療時間・休診日</t>
    <rPh sb="0" eb="2">
      <t>シンリョウ</t>
    </rPh>
    <rPh sb="2" eb="4">
      <t>ジカン</t>
    </rPh>
    <rPh sb="5" eb="7">
      <t>キュウシン</t>
    </rPh>
    <rPh sb="7" eb="8">
      <t>ビ</t>
    </rPh>
    <phoneticPr fontId="1"/>
  </si>
  <si>
    <t>休憩時間</t>
    <rPh sb="0" eb="2">
      <t>キュウケイ</t>
    </rPh>
    <rPh sb="2" eb="4">
      <t>ジカン</t>
    </rPh>
    <phoneticPr fontId="1"/>
  </si>
  <si>
    <t>保険</t>
    <rPh sb="0" eb="2">
      <t>ホケン</t>
    </rPh>
    <phoneticPr fontId="1"/>
  </si>
  <si>
    <t>自費</t>
    <rPh sb="0" eb="2">
      <t>ジヒ</t>
    </rPh>
    <phoneticPr fontId="1"/>
  </si>
  <si>
    <t>（過去1年間の主な活動状況）</t>
    <rPh sb="1" eb="3">
      <t>カコ</t>
    </rPh>
    <rPh sb="4" eb="6">
      <t>ネンカン</t>
    </rPh>
    <rPh sb="7" eb="8">
      <t>オモ</t>
    </rPh>
    <rPh sb="9" eb="11">
      <t>カツドウ</t>
    </rPh>
    <rPh sb="11" eb="13">
      <t>ジョウキョウ</t>
    </rPh>
    <phoneticPr fontId="1"/>
  </si>
  <si>
    <t>相談窓口</t>
    <rPh sb="0" eb="2">
      <t>ソウダン</t>
    </rPh>
    <rPh sb="2" eb="4">
      <t>マドグチ</t>
    </rPh>
    <phoneticPr fontId="1"/>
  </si>
  <si>
    <t>意見箱</t>
    <rPh sb="0" eb="2">
      <t>イケン</t>
    </rPh>
    <rPh sb="2" eb="3">
      <t>バコ</t>
    </rPh>
    <phoneticPr fontId="1"/>
  </si>
  <si>
    <t>本</t>
    <rPh sb="0" eb="1">
      <t>ホン</t>
    </rPh>
    <phoneticPr fontId="1"/>
  </si>
  <si>
    <t>（品名）</t>
    <rPh sb="1" eb="3">
      <t>ヒンメイ</t>
    </rPh>
    <phoneticPr fontId="1"/>
  </si>
  <si>
    <t>既に指定を受けている</t>
    <rPh sb="0" eb="1">
      <t>スデ</t>
    </rPh>
    <rPh sb="2" eb="4">
      <t>シテイ</t>
    </rPh>
    <rPh sb="5" eb="6">
      <t>ウ</t>
    </rPh>
    <phoneticPr fontId="1"/>
  </si>
  <si>
    <t>歯科教育用DVD等</t>
    <rPh sb="0" eb="2">
      <t>シカ</t>
    </rPh>
    <rPh sb="2" eb="4">
      <t>キョウイク</t>
    </rPh>
    <rPh sb="4" eb="5">
      <t>ヨウ</t>
    </rPh>
    <rPh sb="8" eb="9">
      <t>トウ</t>
    </rPh>
    <phoneticPr fontId="1"/>
  </si>
  <si>
    <t>指導歯科医の日本歯科医師会への加入の有無</t>
    <rPh sb="0" eb="2">
      <t>シドウ</t>
    </rPh>
    <rPh sb="2" eb="5">
      <t>シカイ</t>
    </rPh>
    <rPh sb="6" eb="8">
      <t>ニホン</t>
    </rPh>
    <rPh sb="8" eb="10">
      <t>シカ</t>
    </rPh>
    <rPh sb="10" eb="12">
      <t>イシ</t>
    </rPh>
    <rPh sb="12" eb="13">
      <t>カイ</t>
    </rPh>
    <rPh sb="15" eb="17">
      <t>カニュウ</t>
    </rPh>
    <rPh sb="18" eb="20">
      <t>ウム</t>
    </rPh>
    <phoneticPr fontId="1"/>
  </si>
  <si>
    <t>指導歯科医の府（県）歯科医師会への加入の有無</t>
    <rPh sb="0" eb="2">
      <t>シドウ</t>
    </rPh>
    <rPh sb="2" eb="5">
      <t>シカイ</t>
    </rPh>
    <rPh sb="6" eb="7">
      <t>フ</t>
    </rPh>
    <rPh sb="8" eb="9">
      <t>ケン</t>
    </rPh>
    <rPh sb="10" eb="12">
      <t>シカ</t>
    </rPh>
    <rPh sb="12" eb="14">
      <t>イシ</t>
    </rPh>
    <rPh sb="14" eb="15">
      <t>カイ</t>
    </rPh>
    <rPh sb="17" eb="19">
      <t>カニュウ</t>
    </rPh>
    <rPh sb="20" eb="22">
      <t>ウム</t>
    </rPh>
    <phoneticPr fontId="1"/>
  </si>
  <si>
    <t>指導歯科医の府（県）の歯科医師会長の推薦状取得の可能性の有無</t>
    <rPh sb="0" eb="2">
      <t>シドウ</t>
    </rPh>
    <rPh sb="2" eb="5">
      <t>シカイ</t>
    </rPh>
    <rPh sb="6" eb="7">
      <t>フ</t>
    </rPh>
    <rPh sb="8" eb="9">
      <t>ケン</t>
    </rPh>
    <rPh sb="11" eb="13">
      <t>シカ</t>
    </rPh>
    <rPh sb="13" eb="15">
      <t>イシ</t>
    </rPh>
    <rPh sb="15" eb="17">
      <t>カイチョウ</t>
    </rPh>
    <rPh sb="18" eb="21">
      <t>スイセンジョウ</t>
    </rPh>
    <rPh sb="21" eb="23">
      <t>シュトク</t>
    </rPh>
    <rPh sb="24" eb="27">
      <t>カノウセイ</t>
    </rPh>
    <rPh sb="28" eb="30">
      <t>ウム</t>
    </rPh>
    <phoneticPr fontId="1"/>
  </si>
  <si>
    <t>診療形態</t>
    <rPh sb="0" eb="2">
      <t>シンリョウ</t>
    </rPh>
    <rPh sb="2" eb="4">
      <t>ケイタイ</t>
    </rPh>
    <phoneticPr fontId="1"/>
  </si>
  <si>
    <t>非常勤を常勤換算した数</t>
    <rPh sb="0" eb="3">
      <t>ヒジョウキン</t>
    </rPh>
    <rPh sb="4" eb="6">
      <t>ジョウキン</t>
    </rPh>
    <rPh sb="6" eb="8">
      <t>カンサン</t>
    </rPh>
    <rPh sb="10" eb="11">
      <t>スウ</t>
    </rPh>
    <phoneticPr fontId="1"/>
  </si>
  <si>
    <t>ふりがな</t>
    <phoneticPr fontId="1"/>
  </si>
  <si>
    <t>ふりがな</t>
    <phoneticPr fontId="1"/>
  </si>
  <si>
    <t>〒</t>
    <phoneticPr fontId="1"/>
  </si>
  <si>
    <t>TEL</t>
    <phoneticPr fontId="1"/>
  </si>
  <si>
    <t>FAX</t>
    <phoneticPr fontId="1"/>
  </si>
  <si>
    <t>Eメール</t>
    <phoneticPr fontId="1"/>
  </si>
  <si>
    <t>ホームページ</t>
    <phoneticPr fontId="1"/>
  </si>
  <si>
    <t>）</t>
    <phoneticPr fontId="1"/>
  </si>
  <si>
    <t>№</t>
    <phoneticPr fontId="1"/>
  </si>
  <si>
    <t>パノラマ</t>
    <phoneticPr fontId="1"/>
  </si>
  <si>
    <t>・</t>
    <phoneticPr fontId="1"/>
  </si>
  <si>
    <t>デンタル</t>
    <phoneticPr fontId="1"/>
  </si>
  <si>
    <t>オートクレーブ</t>
    <phoneticPr fontId="1"/>
  </si>
  <si>
    <t>研修歯科医のインターネットの利用</t>
    <phoneticPr fontId="1"/>
  </si>
  <si>
    <t>ファントム</t>
    <phoneticPr fontId="1"/>
  </si>
  <si>
    <t>№</t>
    <phoneticPr fontId="1"/>
  </si>
  <si>
    <t xml:space="preserve">（1）
</t>
    <phoneticPr fontId="1"/>
  </si>
  <si>
    <t xml:space="preserve">（2）
</t>
    <phoneticPr fontId="1"/>
  </si>
  <si>
    <t>医学、歯学用図書・雑誌の数</t>
    <rPh sb="0" eb="2">
      <t>イガク</t>
    </rPh>
    <rPh sb="3" eb="5">
      <t>シガク</t>
    </rPh>
    <rPh sb="5" eb="6">
      <t>ヨウ</t>
    </rPh>
    <rPh sb="6" eb="8">
      <t>トショ</t>
    </rPh>
    <rPh sb="9" eb="11">
      <t>ザッシ</t>
    </rPh>
    <rPh sb="12" eb="13">
      <t>カズ</t>
    </rPh>
    <phoneticPr fontId="1"/>
  </si>
  <si>
    <t>指定を受けている場合、管理型施設名（大学名）及びプログラム名を記載してください</t>
    <phoneticPr fontId="1"/>
  </si>
  <si>
    <t>他の管理型施設
との研修状況</t>
    <rPh sb="0" eb="1">
      <t>タ</t>
    </rPh>
    <rPh sb="2" eb="5">
      <t>カンリガタ</t>
    </rPh>
    <rPh sb="5" eb="7">
      <t>シセツ</t>
    </rPh>
    <rPh sb="10" eb="12">
      <t>ケンシュウ</t>
    </rPh>
    <rPh sb="12" eb="14">
      <t>ジョウキョウ</t>
    </rPh>
    <phoneticPr fontId="1"/>
  </si>
  <si>
    <t>図書</t>
    <rPh sb="0" eb="2">
      <t>トショ</t>
    </rPh>
    <phoneticPr fontId="1"/>
  </si>
  <si>
    <t>雑誌</t>
    <rPh sb="0" eb="2">
      <t>ザッシ</t>
    </rPh>
    <phoneticPr fontId="1"/>
  </si>
  <si>
    <t>種類</t>
    <rPh sb="0" eb="2">
      <t>シュルイ</t>
    </rPh>
    <phoneticPr fontId="1"/>
  </si>
  <si>
    <t>指導歯科医が有する専門医・認定医の資格</t>
    <rPh sb="0" eb="2">
      <t>シドウ</t>
    </rPh>
    <rPh sb="2" eb="5">
      <t>シカイ</t>
    </rPh>
    <rPh sb="6" eb="7">
      <t>ユウ</t>
    </rPh>
    <rPh sb="9" eb="12">
      <t>センモンイ</t>
    </rPh>
    <rPh sb="13" eb="15">
      <t>ニンテイ</t>
    </rPh>
    <rPh sb="15" eb="16">
      <t>イ</t>
    </rPh>
    <rPh sb="17" eb="19">
      <t>シカク</t>
    </rPh>
    <phoneticPr fontId="1"/>
  </si>
  <si>
    <t>日本歯科医学会・専門分科会及び認定分科会での資格のみ</t>
    <rPh sb="6" eb="7">
      <t>カイ</t>
    </rPh>
    <rPh sb="13" eb="14">
      <t>オヨ</t>
    </rPh>
    <rPh sb="15" eb="17">
      <t>ニンテイ</t>
    </rPh>
    <rPh sb="17" eb="19">
      <t>ブンカ</t>
    </rPh>
    <rPh sb="19" eb="20">
      <t>カイ</t>
    </rPh>
    <rPh sb="22" eb="24">
      <t>シカク</t>
    </rPh>
    <phoneticPr fontId="1"/>
  </si>
  <si>
    <t>（日本歯科医学会・専門分科会及び認定分科会での学会名と専門医・認定医）</t>
    <rPh sb="7" eb="8">
      <t>カイ</t>
    </rPh>
    <phoneticPr fontId="1"/>
  </si>
  <si>
    <t>開始</t>
    <rPh sb="0" eb="2">
      <t>カイシ</t>
    </rPh>
    <phoneticPr fontId="1"/>
  </si>
  <si>
    <t>終了</t>
    <rPh sb="0" eb="2">
      <t>シュウリョウ</t>
    </rPh>
    <phoneticPr fontId="1"/>
  </si>
  <si>
    <t>月</t>
    <rPh sb="0" eb="1">
      <t>ゲツ</t>
    </rPh>
    <phoneticPr fontId="1"/>
  </si>
  <si>
    <t>年度卒</t>
    <rPh sb="0" eb="2">
      <t>ネンド</t>
    </rPh>
    <rPh sb="2" eb="3">
      <t>ソツ</t>
    </rPh>
    <phoneticPr fontId="1"/>
  </si>
  <si>
    <t>土</t>
  </si>
  <si>
    <t>日</t>
  </si>
  <si>
    <t>木</t>
  </si>
  <si>
    <t>火</t>
  </si>
  <si>
    <t>水</t>
  </si>
  <si>
    <t>金</t>
  </si>
  <si>
    <t>研修歯科医の処遇</t>
    <rPh sb="0" eb="2">
      <t>ケンシュウ</t>
    </rPh>
    <rPh sb="2" eb="5">
      <t>シカイ</t>
    </rPh>
    <rPh sb="6" eb="8">
      <t>ショグウ</t>
    </rPh>
    <phoneticPr fontId="1"/>
  </si>
  <si>
    <t>計</t>
    <rPh sb="0" eb="1">
      <t>ケイ</t>
    </rPh>
    <phoneticPr fontId="1"/>
  </si>
  <si>
    <t>備考</t>
    <rPh sb="0" eb="2">
      <t>ビコウ</t>
    </rPh>
    <phoneticPr fontId="1"/>
  </si>
  <si>
    <t>研修歯科医の受入実績の有無</t>
    <rPh sb="0" eb="2">
      <t>ケンシュウ</t>
    </rPh>
    <rPh sb="2" eb="5">
      <t>シカイ</t>
    </rPh>
    <rPh sb="6" eb="8">
      <t>ウケイレ</t>
    </rPh>
    <rPh sb="8" eb="10">
      <t>ジッセキ</t>
    </rPh>
    <rPh sb="11" eb="13">
      <t>ウム</t>
    </rPh>
    <phoneticPr fontId="1"/>
  </si>
  <si>
    <t>協力型臨床研修施設番号</t>
    <rPh sb="0" eb="3">
      <t>キョウリョクガタ</t>
    </rPh>
    <rPh sb="3" eb="7">
      <t>リンショウケンシュウ</t>
    </rPh>
    <rPh sb="7" eb="9">
      <t>シセツ</t>
    </rPh>
    <rPh sb="9" eb="11">
      <t>バンゴウ</t>
    </rPh>
    <phoneticPr fontId="1"/>
  </si>
  <si>
    <t>※正式名称を記入</t>
    <rPh sb="1" eb="3">
      <t>セイシキ</t>
    </rPh>
    <rPh sb="3" eb="5">
      <t>メイショウ</t>
    </rPh>
    <rPh sb="6" eb="8">
      <t>キニュウ</t>
    </rPh>
    <phoneticPr fontId="1"/>
  </si>
  <si>
    <t>（例）第1・3は診療など</t>
    <rPh sb="1" eb="2">
      <t>レイ</t>
    </rPh>
    <rPh sb="3" eb="4">
      <t>ダイ</t>
    </rPh>
    <rPh sb="8" eb="10">
      <t>シンリョウ</t>
    </rPh>
    <phoneticPr fontId="1"/>
  </si>
  <si>
    <t>酸素ボンベ及び酸素マスク</t>
    <rPh sb="0" eb="2">
      <t>サンソ</t>
    </rPh>
    <rPh sb="5" eb="6">
      <t>オヨ</t>
    </rPh>
    <rPh sb="7" eb="9">
      <t>サンソ</t>
    </rPh>
    <phoneticPr fontId="1"/>
  </si>
  <si>
    <t>血圧計</t>
    <rPh sb="0" eb="2">
      <t>ケツアツ</t>
    </rPh>
    <rPh sb="2" eb="3">
      <t>ケイ</t>
    </rPh>
    <phoneticPr fontId="1"/>
  </si>
  <si>
    <t>救急蘇生セット</t>
    <rPh sb="0" eb="2">
      <t>キュウキュウ</t>
    </rPh>
    <rPh sb="2" eb="4">
      <t>ソセイ</t>
    </rPh>
    <phoneticPr fontId="1"/>
  </si>
  <si>
    <t>セット</t>
    <phoneticPr fontId="1"/>
  </si>
  <si>
    <t>訪問診療</t>
    <rPh sb="0" eb="2">
      <t>ホウモン</t>
    </rPh>
    <rPh sb="2" eb="4">
      <t>シンリョウ</t>
    </rPh>
    <phoneticPr fontId="1"/>
  </si>
  <si>
    <t>入院患者数</t>
    <rPh sb="0" eb="2">
      <t>ニュウイン</t>
    </rPh>
    <rPh sb="2" eb="5">
      <t>カンジャスウ</t>
    </rPh>
    <phoneticPr fontId="1"/>
  </si>
  <si>
    <t>※前年度実績</t>
    <rPh sb="1" eb="3">
      <t>ゼンネン</t>
    </rPh>
    <rPh sb="3" eb="4">
      <t>ド</t>
    </rPh>
    <rPh sb="4" eb="6">
      <t>ジッセキ</t>
    </rPh>
    <phoneticPr fontId="1"/>
  </si>
  <si>
    <t>※前年度実績</t>
    <rPh sb="1" eb="4">
      <t>ゼンネンド</t>
    </rPh>
    <rPh sb="4" eb="6">
      <t>ジッセキ</t>
    </rPh>
    <phoneticPr fontId="1"/>
  </si>
  <si>
    <t>年間入院患者実数</t>
    <rPh sb="0" eb="2">
      <t>ネンカン</t>
    </rPh>
    <rPh sb="2" eb="4">
      <t>ニュウイン</t>
    </rPh>
    <rPh sb="4" eb="6">
      <t>カンジャ</t>
    </rPh>
    <rPh sb="6" eb="8">
      <t>ジッスウ</t>
    </rPh>
    <phoneticPr fontId="1"/>
  </si>
  <si>
    <t>「年間入院患者実数」とは、申請年度の前々年度の繰越患者数に前年度の新入院患者数を加えた数とすること。</t>
    <rPh sb="1" eb="3">
      <t>ネンカン</t>
    </rPh>
    <rPh sb="3" eb="5">
      <t>ニュウイン</t>
    </rPh>
    <rPh sb="5" eb="7">
      <t>カンジャ</t>
    </rPh>
    <rPh sb="7" eb="9">
      <t>ジッスウ</t>
    </rPh>
    <rPh sb="13" eb="15">
      <t>シンセイ</t>
    </rPh>
    <rPh sb="15" eb="17">
      <t>ネンド</t>
    </rPh>
    <rPh sb="18" eb="20">
      <t>ゼンゼン</t>
    </rPh>
    <rPh sb="20" eb="22">
      <t>ネンド</t>
    </rPh>
    <rPh sb="23" eb="25">
      <t>クリコシ</t>
    </rPh>
    <rPh sb="25" eb="27">
      <t>カンジャ</t>
    </rPh>
    <rPh sb="27" eb="28">
      <t>スウ</t>
    </rPh>
    <rPh sb="29" eb="32">
      <t>ゼンネンド</t>
    </rPh>
    <rPh sb="33" eb="36">
      <t>シンニュウイン</t>
    </rPh>
    <rPh sb="36" eb="39">
      <t>カンジャスウ</t>
    </rPh>
    <rPh sb="40" eb="41">
      <t>クワ</t>
    </rPh>
    <rPh sb="43" eb="44">
      <t>カズ</t>
    </rPh>
    <phoneticPr fontId="1"/>
  </si>
  <si>
    <r>
      <rPr>
        <sz val="8"/>
        <rFont val="ＭＳ Ｐゴシック"/>
        <family val="3"/>
        <charset val="128"/>
      </rPr>
      <t>勤務日</t>
    </r>
    <r>
      <rPr>
        <sz val="9"/>
        <rFont val="ＭＳ Ｐゴシック"/>
        <family val="3"/>
        <charset val="128"/>
      </rPr>
      <t xml:space="preserve">
</t>
    </r>
    <r>
      <rPr>
        <sz val="8"/>
        <rFont val="ＭＳ Ｐゴシック"/>
        <family val="3"/>
        <charset val="128"/>
      </rPr>
      <t>（*1）</t>
    </r>
    <rPh sb="0" eb="3">
      <t>キンムビ</t>
    </rPh>
    <phoneticPr fontId="1"/>
  </si>
  <si>
    <t>指導歯科医講習会名
（例：第○回○○大学）</t>
    <rPh sb="0" eb="2">
      <t>シドウ</t>
    </rPh>
    <rPh sb="2" eb="5">
      <t>シカイ</t>
    </rPh>
    <rPh sb="5" eb="8">
      <t>コウシュウカイ</t>
    </rPh>
    <rPh sb="8" eb="9">
      <t>メイ</t>
    </rPh>
    <phoneticPr fontId="1"/>
  </si>
  <si>
    <t>大48</t>
    <rPh sb="0" eb="1">
      <t>ダイ</t>
    </rPh>
    <phoneticPr fontId="1"/>
  </si>
  <si>
    <t>大47</t>
    <rPh sb="0" eb="1">
      <t>ダイ</t>
    </rPh>
    <phoneticPr fontId="1"/>
  </si>
  <si>
    <t>大29</t>
    <rPh sb="0" eb="1">
      <t>ダイ</t>
    </rPh>
    <phoneticPr fontId="1"/>
  </si>
  <si>
    <t>大30</t>
    <rPh sb="0" eb="1">
      <t>ダイ</t>
    </rPh>
    <phoneticPr fontId="1"/>
  </si>
  <si>
    <t>大31</t>
    <rPh sb="0" eb="1">
      <t>ダイ</t>
    </rPh>
    <phoneticPr fontId="1"/>
  </si>
  <si>
    <t>大32</t>
    <rPh sb="0" eb="1">
      <t>ダイ</t>
    </rPh>
    <phoneticPr fontId="1"/>
  </si>
  <si>
    <t>大33</t>
    <rPh sb="0" eb="1">
      <t>ダイ</t>
    </rPh>
    <phoneticPr fontId="1"/>
  </si>
  <si>
    <t>大34</t>
    <rPh sb="0" eb="1">
      <t>ダイ</t>
    </rPh>
    <phoneticPr fontId="1"/>
  </si>
  <si>
    <t>大35</t>
    <rPh sb="0" eb="1">
      <t>ダイ</t>
    </rPh>
    <phoneticPr fontId="1"/>
  </si>
  <si>
    <t>大36</t>
    <rPh sb="0" eb="1">
      <t>ダイ</t>
    </rPh>
    <phoneticPr fontId="1"/>
  </si>
  <si>
    <t>大37</t>
    <rPh sb="0" eb="1">
      <t>ダイ</t>
    </rPh>
    <phoneticPr fontId="1"/>
  </si>
  <si>
    <t>大38</t>
    <rPh sb="0" eb="1">
      <t>ダイ</t>
    </rPh>
    <phoneticPr fontId="1"/>
  </si>
  <si>
    <t>大39</t>
    <rPh sb="0" eb="1">
      <t>ダイ</t>
    </rPh>
    <phoneticPr fontId="1"/>
  </si>
  <si>
    <t>大40</t>
    <rPh sb="0" eb="1">
      <t>ダイ</t>
    </rPh>
    <phoneticPr fontId="1"/>
  </si>
  <si>
    <t>大41</t>
    <rPh sb="0" eb="1">
      <t>ダイ</t>
    </rPh>
    <phoneticPr fontId="1"/>
  </si>
  <si>
    <t>大42</t>
    <rPh sb="0" eb="1">
      <t>ダイ</t>
    </rPh>
    <phoneticPr fontId="1"/>
  </si>
  <si>
    <t>大43</t>
    <rPh sb="0" eb="1">
      <t>ダイ</t>
    </rPh>
    <phoneticPr fontId="1"/>
  </si>
  <si>
    <t>大44</t>
    <rPh sb="0" eb="1">
      <t>ダイ</t>
    </rPh>
    <phoneticPr fontId="1"/>
  </si>
  <si>
    <t>大45</t>
    <rPh sb="0" eb="1">
      <t>ダイ</t>
    </rPh>
    <phoneticPr fontId="1"/>
  </si>
  <si>
    <t>大46</t>
    <rPh sb="0" eb="1">
      <t>ダイ</t>
    </rPh>
    <phoneticPr fontId="1"/>
  </si>
  <si>
    <t>大16</t>
    <rPh sb="0" eb="1">
      <t>ダイ</t>
    </rPh>
    <phoneticPr fontId="1"/>
  </si>
  <si>
    <t>大17</t>
    <rPh sb="0" eb="1">
      <t>ダイ</t>
    </rPh>
    <phoneticPr fontId="1"/>
  </si>
  <si>
    <t>大18</t>
    <rPh sb="0" eb="1">
      <t>ダイ</t>
    </rPh>
    <phoneticPr fontId="1"/>
  </si>
  <si>
    <t>大19</t>
    <rPh sb="0" eb="1">
      <t>ダイ</t>
    </rPh>
    <phoneticPr fontId="1"/>
  </si>
  <si>
    <t>大20</t>
    <rPh sb="0" eb="1">
      <t>ダイ</t>
    </rPh>
    <phoneticPr fontId="1"/>
  </si>
  <si>
    <t>大21</t>
    <rPh sb="0" eb="1">
      <t>ダイ</t>
    </rPh>
    <phoneticPr fontId="1"/>
  </si>
  <si>
    <t>大22</t>
    <rPh sb="0" eb="1">
      <t>ダイ</t>
    </rPh>
    <phoneticPr fontId="1"/>
  </si>
  <si>
    <t>大23</t>
    <rPh sb="0" eb="1">
      <t>ダイ</t>
    </rPh>
    <phoneticPr fontId="1"/>
  </si>
  <si>
    <t>大24</t>
    <rPh sb="0" eb="1">
      <t>ダイ</t>
    </rPh>
    <phoneticPr fontId="1"/>
  </si>
  <si>
    <t>大25</t>
    <rPh sb="0" eb="1">
      <t>ダイ</t>
    </rPh>
    <phoneticPr fontId="1"/>
  </si>
  <si>
    <t>大26</t>
    <rPh sb="0" eb="1">
      <t>ダイ</t>
    </rPh>
    <phoneticPr fontId="1"/>
  </si>
  <si>
    <t>大27</t>
    <rPh sb="0" eb="1">
      <t>ダイ</t>
    </rPh>
    <phoneticPr fontId="1"/>
  </si>
  <si>
    <t>大28</t>
    <rPh sb="0" eb="1">
      <t>ダイ</t>
    </rPh>
    <phoneticPr fontId="1"/>
  </si>
  <si>
    <t>大2</t>
    <rPh sb="0" eb="1">
      <t>ダイ</t>
    </rPh>
    <phoneticPr fontId="1"/>
  </si>
  <si>
    <t>大1</t>
    <rPh sb="0" eb="1">
      <t>ダイ</t>
    </rPh>
    <phoneticPr fontId="1"/>
  </si>
  <si>
    <t>大3</t>
    <rPh sb="0" eb="1">
      <t>ダイ</t>
    </rPh>
    <phoneticPr fontId="1"/>
  </si>
  <si>
    <t>大4</t>
    <rPh sb="0" eb="1">
      <t>ダイ</t>
    </rPh>
    <phoneticPr fontId="1"/>
  </si>
  <si>
    <t>大5</t>
    <rPh sb="0" eb="1">
      <t>ダイ</t>
    </rPh>
    <phoneticPr fontId="1"/>
  </si>
  <si>
    <t>大6</t>
    <rPh sb="0" eb="1">
      <t>ダイ</t>
    </rPh>
    <phoneticPr fontId="1"/>
  </si>
  <si>
    <t>大7</t>
    <rPh sb="0" eb="1">
      <t>ダイ</t>
    </rPh>
    <phoneticPr fontId="1"/>
  </si>
  <si>
    <t>大8</t>
    <rPh sb="0" eb="1">
      <t>ダイ</t>
    </rPh>
    <phoneticPr fontId="1"/>
  </si>
  <si>
    <t>大9</t>
    <rPh sb="0" eb="1">
      <t>ダイ</t>
    </rPh>
    <phoneticPr fontId="1"/>
  </si>
  <si>
    <t>大10</t>
    <rPh sb="0" eb="1">
      <t>ダイ</t>
    </rPh>
    <phoneticPr fontId="1"/>
  </si>
  <si>
    <t>大11</t>
    <rPh sb="0" eb="1">
      <t>ダイ</t>
    </rPh>
    <phoneticPr fontId="1"/>
  </si>
  <si>
    <t>大12</t>
    <rPh sb="0" eb="1">
      <t>ダイ</t>
    </rPh>
    <phoneticPr fontId="1"/>
  </si>
  <si>
    <t>大13</t>
    <rPh sb="0" eb="1">
      <t>ダイ</t>
    </rPh>
    <phoneticPr fontId="1"/>
  </si>
  <si>
    <t>大14</t>
    <rPh sb="0" eb="1">
      <t>ダイ</t>
    </rPh>
    <phoneticPr fontId="1"/>
  </si>
  <si>
    <t>大15</t>
    <rPh sb="0" eb="1">
      <t>ダイ</t>
    </rPh>
    <phoneticPr fontId="1"/>
  </si>
  <si>
    <t>大49</t>
    <rPh sb="0" eb="1">
      <t>ダイ</t>
    </rPh>
    <phoneticPr fontId="1"/>
  </si>
  <si>
    <t>大50</t>
    <rPh sb="0" eb="1">
      <t>ダイ</t>
    </rPh>
    <phoneticPr fontId="1"/>
  </si>
  <si>
    <t>大51</t>
    <rPh sb="0" eb="1">
      <t>ダイ</t>
    </rPh>
    <phoneticPr fontId="1"/>
  </si>
  <si>
    <t>大52</t>
    <rPh sb="0" eb="1">
      <t>ダイ</t>
    </rPh>
    <phoneticPr fontId="1"/>
  </si>
  <si>
    <t>大53</t>
    <rPh sb="0" eb="1">
      <t>ダイ</t>
    </rPh>
    <phoneticPr fontId="1"/>
  </si>
  <si>
    <t>大54</t>
    <rPh sb="0" eb="1">
      <t>ダイ</t>
    </rPh>
    <phoneticPr fontId="1"/>
  </si>
  <si>
    <t>大55</t>
    <rPh sb="0" eb="1">
      <t>ダイ</t>
    </rPh>
    <phoneticPr fontId="1"/>
  </si>
  <si>
    <t>大56</t>
    <rPh sb="0" eb="1">
      <t>ダイ</t>
    </rPh>
    <phoneticPr fontId="1"/>
  </si>
  <si>
    <t>大57</t>
    <rPh sb="0" eb="1">
      <t>ダイ</t>
    </rPh>
    <phoneticPr fontId="1"/>
  </si>
  <si>
    <t>大58</t>
    <rPh sb="0" eb="1">
      <t>ダイ</t>
    </rPh>
    <phoneticPr fontId="1"/>
  </si>
  <si>
    <t>大59</t>
    <rPh sb="0" eb="1">
      <t>ダイ</t>
    </rPh>
    <phoneticPr fontId="1"/>
  </si>
  <si>
    <t>大60</t>
    <rPh sb="0" eb="1">
      <t>ダイ</t>
    </rPh>
    <phoneticPr fontId="1"/>
  </si>
  <si>
    <t>大61</t>
    <rPh sb="0" eb="1">
      <t>ダイ</t>
    </rPh>
    <phoneticPr fontId="1"/>
  </si>
  <si>
    <t>大62</t>
    <rPh sb="0" eb="1">
      <t>ダイ</t>
    </rPh>
    <phoneticPr fontId="1"/>
  </si>
  <si>
    <t>大63</t>
    <rPh sb="0" eb="1">
      <t>ダイ</t>
    </rPh>
    <phoneticPr fontId="1"/>
  </si>
  <si>
    <t>大64</t>
    <rPh sb="0" eb="1">
      <t>ダイ</t>
    </rPh>
    <phoneticPr fontId="1"/>
  </si>
  <si>
    <t>大65</t>
    <rPh sb="0" eb="1">
      <t>ダイ</t>
    </rPh>
    <phoneticPr fontId="1"/>
  </si>
  <si>
    <t>大66</t>
    <rPh sb="0" eb="1">
      <t>ダイ</t>
    </rPh>
    <phoneticPr fontId="1"/>
  </si>
  <si>
    <t>大67</t>
    <rPh sb="0" eb="1">
      <t>ダイ</t>
    </rPh>
    <phoneticPr fontId="1"/>
  </si>
  <si>
    <t>大68</t>
    <rPh sb="0" eb="1">
      <t>ダイ</t>
    </rPh>
    <phoneticPr fontId="1"/>
  </si>
  <si>
    <t>大69</t>
    <rPh sb="0" eb="1">
      <t>ダイ</t>
    </rPh>
    <phoneticPr fontId="1"/>
  </si>
  <si>
    <t>大70</t>
    <rPh sb="0" eb="1">
      <t>ダイ</t>
    </rPh>
    <phoneticPr fontId="1"/>
  </si>
  <si>
    <t>大71</t>
    <rPh sb="0" eb="1">
      <t>ダイ</t>
    </rPh>
    <phoneticPr fontId="1"/>
  </si>
  <si>
    <t>大72</t>
    <rPh sb="0" eb="1">
      <t>ダイ</t>
    </rPh>
    <phoneticPr fontId="1"/>
  </si>
  <si>
    <t>大73</t>
    <rPh sb="0" eb="1">
      <t>ダイ</t>
    </rPh>
    <phoneticPr fontId="1"/>
  </si>
  <si>
    <t>大74</t>
    <rPh sb="0" eb="1">
      <t>ダイ</t>
    </rPh>
    <phoneticPr fontId="1"/>
  </si>
  <si>
    <t>大75</t>
    <rPh sb="0" eb="1">
      <t>ダイ</t>
    </rPh>
    <phoneticPr fontId="1"/>
  </si>
  <si>
    <t>大76</t>
    <rPh sb="0" eb="1">
      <t>ダイ</t>
    </rPh>
    <phoneticPr fontId="1"/>
  </si>
  <si>
    <t>大77</t>
    <rPh sb="0" eb="1">
      <t>ダイ</t>
    </rPh>
    <phoneticPr fontId="1"/>
  </si>
  <si>
    <t>大78</t>
    <rPh sb="0" eb="1">
      <t>ダイ</t>
    </rPh>
    <phoneticPr fontId="1"/>
  </si>
  <si>
    <t>大79</t>
    <rPh sb="0" eb="1">
      <t>ダイ</t>
    </rPh>
    <phoneticPr fontId="1"/>
  </si>
  <si>
    <t>大80</t>
    <rPh sb="0" eb="1">
      <t>ダイ</t>
    </rPh>
    <phoneticPr fontId="1"/>
  </si>
  <si>
    <t>大81</t>
    <rPh sb="0" eb="1">
      <t>ダイ</t>
    </rPh>
    <phoneticPr fontId="1"/>
  </si>
  <si>
    <t>大82</t>
    <rPh sb="0" eb="1">
      <t>ダイ</t>
    </rPh>
    <phoneticPr fontId="1"/>
  </si>
  <si>
    <t>大83</t>
    <rPh sb="0" eb="1">
      <t>ダイ</t>
    </rPh>
    <phoneticPr fontId="1"/>
  </si>
  <si>
    <t>大84</t>
    <rPh sb="0" eb="1">
      <t>ダイ</t>
    </rPh>
    <phoneticPr fontId="1"/>
  </si>
  <si>
    <t>大85</t>
    <rPh sb="0" eb="1">
      <t>ダイ</t>
    </rPh>
    <phoneticPr fontId="1"/>
  </si>
  <si>
    <t>大86</t>
    <rPh sb="0" eb="1">
      <t>ダイ</t>
    </rPh>
    <phoneticPr fontId="1"/>
  </si>
  <si>
    <t>大87</t>
    <rPh sb="0" eb="1">
      <t>ダイ</t>
    </rPh>
    <phoneticPr fontId="1"/>
  </si>
  <si>
    <t>大88</t>
    <rPh sb="0" eb="1">
      <t>ダイ</t>
    </rPh>
    <phoneticPr fontId="1"/>
  </si>
  <si>
    <t>大89</t>
    <rPh sb="0" eb="1">
      <t>ダイ</t>
    </rPh>
    <phoneticPr fontId="1"/>
  </si>
  <si>
    <t>大90</t>
    <rPh sb="0" eb="1">
      <t>ダイ</t>
    </rPh>
    <phoneticPr fontId="1"/>
  </si>
  <si>
    <t>大91</t>
    <rPh sb="0" eb="1">
      <t>ダイ</t>
    </rPh>
    <phoneticPr fontId="1"/>
  </si>
  <si>
    <t>大92</t>
    <rPh sb="0" eb="1">
      <t>ダイ</t>
    </rPh>
    <phoneticPr fontId="1"/>
  </si>
  <si>
    <t>大93</t>
    <rPh sb="0" eb="1">
      <t>ダイ</t>
    </rPh>
    <phoneticPr fontId="1"/>
  </si>
  <si>
    <t>大94</t>
    <rPh sb="0" eb="1">
      <t>ダイ</t>
    </rPh>
    <phoneticPr fontId="1"/>
  </si>
  <si>
    <t>大95</t>
    <rPh sb="0" eb="1">
      <t>ダイ</t>
    </rPh>
    <phoneticPr fontId="1"/>
  </si>
  <si>
    <t>大96</t>
    <rPh sb="0" eb="1">
      <t>ダイ</t>
    </rPh>
    <phoneticPr fontId="1"/>
  </si>
  <si>
    <t>大97</t>
    <rPh sb="0" eb="1">
      <t>ダイ</t>
    </rPh>
    <phoneticPr fontId="1"/>
  </si>
  <si>
    <t>大98</t>
    <rPh sb="0" eb="1">
      <t>ダイ</t>
    </rPh>
    <phoneticPr fontId="1"/>
  </si>
  <si>
    <t>管理区域内
の設置</t>
    <rPh sb="0" eb="2">
      <t>カンリ</t>
    </rPh>
    <rPh sb="2" eb="4">
      <t>クイキ</t>
    </rPh>
    <rPh sb="4" eb="5">
      <t>ナイ</t>
    </rPh>
    <rPh sb="7" eb="9">
      <t>セッチ</t>
    </rPh>
    <phoneticPr fontId="1"/>
  </si>
  <si>
    <t>貴施設の
診療時間</t>
    <rPh sb="0" eb="1">
      <t>キ</t>
    </rPh>
    <rPh sb="1" eb="3">
      <t>シセツ</t>
    </rPh>
    <rPh sb="5" eb="7">
      <t>シンリョウ</t>
    </rPh>
    <rPh sb="7" eb="9">
      <t>ジカン</t>
    </rPh>
    <phoneticPr fontId="1"/>
  </si>
  <si>
    <t>要記入</t>
    <rPh sb="0" eb="1">
      <t>ヨウ</t>
    </rPh>
    <rPh sb="1" eb="3">
      <t>キニュウ</t>
    </rPh>
    <phoneticPr fontId="1"/>
  </si>
  <si>
    <t>記入不要</t>
    <rPh sb="0" eb="2">
      <t>キニュウ</t>
    </rPh>
    <rPh sb="2" eb="4">
      <t>フヨウ</t>
    </rPh>
    <phoneticPr fontId="1"/>
  </si>
  <si>
    <t>※記入上の注意</t>
    <rPh sb="1" eb="3">
      <t>キニュウ</t>
    </rPh>
    <rPh sb="3" eb="4">
      <t>ジョウ</t>
    </rPh>
    <rPh sb="5" eb="7">
      <t>チュウイ</t>
    </rPh>
    <phoneticPr fontId="1"/>
  </si>
  <si>
    <t>15-5</t>
  </si>
  <si>
    <t>15-6</t>
  </si>
  <si>
    <t>16-3</t>
  </si>
  <si>
    <t>16-4</t>
  </si>
  <si>
    <t>16-5</t>
  </si>
  <si>
    <t>16-6</t>
  </si>
  <si>
    <t>16-7</t>
  </si>
  <si>
    <t>16-8</t>
  </si>
  <si>
    <t>16-9</t>
  </si>
  <si>
    <t>16-10</t>
  </si>
  <si>
    <t>16-11</t>
  </si>
  <si>
    <t>16-12</t>
  </si>
  <si>
    <t>16-13</t>
  </si>
  <si>
    <t>（時間記入例）
○○：○○</t>
    <rPh sb="1" eb="3">
      <t>ジカン</t>
    </rPh>
    <rPh sb="3" eb="5">
      <t>キニュウ</t>
    </rPh>
    <rPh sb="5" eb="6">
      <t>レイ</t>
    </rPh>
    <phoneticPr fontId="1"/>
  </si>
  <si>
    <t>原則週40時間以内</t>
    <rPh sb="0" eb="2">
      <t>ゲンソク</t>
    </rPh>
    <rPh sb="2" eb="3">
      <t>シュウ</t>
    </rPh>
    <rPh sb="5" eb="7">
      <t>ジカン</t>
    </rPh>
    <rPh sb="7" eb="9">
      <t>イナイ</t>
    </rPh>
    <phoneticPr fontId="1"/>
  </si>
  <si>
    <t>医療安全
患者相談窓口</t>
    <rPh sb="0" eb="2">
      <t>イリョウ</t>
    </rPh>
    <rPh sb="2" eb="4">
      <t>アンゼン</t>
    </rPh>
    <rPh sb="5" eb="7">
      <t>カンジャ</t>
    </rPh>
    <rPh sb="7" eb="9">
      <t>ソウダン</t>
    </rPh>
    <rPh sb="9" eb="11">
      <t>マドグチ</t>
    </rPh>
    <phoneticPr fontId="1"/>
  </si>
  <si>
    <t>※「経皮的酸素飽和度測定器(パルスオキシメーター)」と「血圧計」は、「生体モニター」に組込まれている場合も、それぞれの数に含めること。</t>
    <phoneticPr fontId="1"/>
  </si>
  <si>
    <t>※修了証の複写をご提出ください。</t>
    <rPh sb="1" eb="3">
      <t>シュウリョウ</t>
    </rPh>
    <rPh sb="3" eb="4">
      <t>ショウ</t>
    </rPh>
    <rPh sb="5" eb="7">
      <t>フクシャ</t>
    </rPh>
    <rPh sb="9" eb="11">
      <t>テイシュツ</t>
    </rPh>
    <phoneticPr fontId="1"/>
  </si>
  <si>
    <t>1</t>
    <phoneticPr fontId="1"/>
  </si>
  <si>
    <t>2-1</t>
    <phoneticPr fontId="1"/>
  </si>
  <si>
    <t>2-2</t>
    <phoneticPr fontId="1"/>
  </si>
  <si>
    <t>3-1</t>
    <phoneticPr fontId="1"/>
  </si>
  <si>
    <t>3-2</t>
    <phoneticPr fontId="1"/>
  </si>
  <si>
    <t>3-3</t>
    <phoneticPr fontId="1"/>
  </si>
  <si>
    <t>3-4</t>
    <phoneticPr fontId="1"/>
  </si>
  <si>
    <t>3-5</t>
    <phoneticPr fontId="1"/>
  </si>
  <si>
    <t>4-1</t>
    <phoneticPr fontId="1"/>
  </si>
  <si>
    <t>4-2</t>
    <phoneticPr fontId="1"/>
  </si>
  <si>
    <t>5-1</t>
    <phoneticPr fontId="1"/>
  </si>
  <si>
    <t>5-2</t>
    <phoneticPr fontId="1"/>
  </si>
  <si>
    <t>5-3</t>
    <phoneticPr fontId="1"/>
  </si>
  <si>
    <t>6</t>
    <phoneticPr fontId="1"/>
  </si>
  <si>
    <t>7-1</t>
    <phoneticPr fontId="1"/>
  </si>
  <si>
    <t>7-2</t>
    <phoneticPr fontId="1"/>
  </si>
  <si>
    <t>8-1</t>
    <phoneticPr fontId="1"/>
  </si>
  <si>
    <t>8-2</t>
    <phoneticPr fontId="1"/>
  </si>
  <si>
    <t>8-3</t>
    <phoneticPr fontId="1"/>
  </si>
  <si>
    <t>8-4</t>
    <phoneticPr fontId="1"/>
  </si>
  <si>
    <t>9-1</t>
    <phoneticPr fontId="1"/>
  </si>
  <si>
    <t>9-2</t>
    <phoneticPr fontId="1"/>
  </si>
  <si>
    <t>9-3</t>
    <phoneticPr fontId="1"/>
  </si>
  <si>
    <t>10-1</t>
    <phoneticPr fontId="1"/>
  </si>
  <si>
    <t>10-2</t>
    <phoneticPr fontId="1"/>
  </si>
  <si>
    <t>10-3</t>
    <phoneticPr fontId="1"/>
  </si>
  <si>
    <t>11-1-1</t>
    <phoneticPr fontId="1"/>
  </si>
  <si>
    <t>11-1-2</t>
    <phoneticPr fontId="1"/>
  </si>
  <si>
    <t>11-1-3</t>
    <phoneticPr fontId="1"/>
  </si>
  <si>
    <t>11-2-1</t>
    <phoneticPr fontId="1"/>
  </si>
  <si>
    <t>11-2-2</t>
    <phoneticPr fontId="1"/>
  </si>
  <si>
    <t>11-2-3</t>
    <phoneticPr fontId="1"/>
  </si>
  <si>
    <t>11-3-1</t>
    <phoneticPr fontId="1"/>
  </si>
  <si>
    <t>11-3-2</t>
    <phoneticPr fontId="1"/>
  </si>
  <si>
    <t>11-3-3</t>
    <phoneticPr fontId="1"/>
  </si>
  <si>
    <t>12-1</t>
    <phoneticPr fontId="1"/>
  </si>
  <si>
    <t>12-2</t>
    <phoneticPr fontId="1"/>
  </si>
  <si>
    <t>12-3</t>
    <phoneticPr fontId="1"/>
  </si>
  <si>
    <t>12-4</t>
    <phoneticPr fontId="1"/>
  </si>
  <si>
    <t>12-5</t>
    <phoneticPr fontId="1"/>
  </si>
  <si>
    <t>12-6</t>
    <phoneticPr fontId="1"/>
  </si>
  <si>
    <t>13-1</t>
    <phoneticPr fontId="1"/>
  </si>
  <si>
    <t>13-2</t>
    <phoneticPr fontId="1"/>
  </si>
  <si>
    <t>13-3</t>
    <phoneticPr fontId="1"/>
  </si>
  <si>
    <t>13-4</t>
    <phoneticPr fontId="1"/>
  </si>
  <si>
    <t>13-5</t>
    <phoneticPr fontId="1"/>
  </si>
  <si>
    <t>13-6</t>
    <phoneticPr fontId="1"/>
  </si>
  <si>
    <t>13-7</t>
    <phoneticPr fontId="1"/>
  </si>
  <si>
    <t>13-8</t>
    <phoneticPr fontId="1"/>
  </si>
  <si>
    <t>13-9</t>
    <phoneticPr fontId="1"/>
  </si>
  <si>
    <t>14</t>
    <phoneticPr fontId="1"/>
  </si>
  <si>
    <t>15-1</t>
    <phoneticPr fontId="1"/>
  </si>
  <si>
    <t>15-2</t>
    <phoneticPr fontId="1"/>
  </si>
  <si>
    <t>15-3</t>
    <phoneticPr fontId="1"/>
  </si>
  <si>
    <t>15-4</t>
    <phoneticPr fontId="1"/>
  </si>
  <si>
    <t>16-1</t>
    <phoneticPr fontId="1"/>
  </si>
  <si>
    <t>16-2</t>
    <phoneticPr fontId="1"/>
  </si>
  <si>
    <t>17-1</t>
    <phoneticPr fontId="1"/>
  </si>
  <si>
    <t>17-2</t>
    <phoneticPr fontId="1"/>
  </si>
  <si>
    <t>17-3</t>
    <phoneticPr fontId="1"/>
  </si>
  <si>
    <t>17-4</t>
    <phoneticPr fontId="1"/>
  </si>
  <si>
    <t>18-1</t>
    <phoneticPr fontId="1"/>
  </si>
  <si>
    <t>18-2</t>
    <phoneticPr fontId="1"/>
  </si>
  <si>
    <t>18-3</t>
    <phoneticPr fontId="1"/>
  </si>
  <si>
    <t>18-4</t>
    <phoneticPr fontId="1"/>
  </si>
  <si>
    <t>19-1</t>
    <phoneticPr fontId="1"/>
  </si>
  <si>
    <t>19-2</t>
    <phoneticPr fontId="1"/>
  </si>
  <si>
    <t>19-3</t>
    <phoneticPr fontId="1"/>
  </si>
  <si>
    <t>20</t>
    <phoneticPr fontId="1"/>
  </si>
  <si>
    <t>21</t>
    <phoneticPr fontId="1"/>
  </si>
  <si>
    <t>22</t>
    <phoneticPr fontId="1"/>
  </si>
  <si>
    <t>23-1</t>
    <phoneticPr fontId="1"/>
  </si>
  <si>
    <t>23-2</t>
    <phoneticPr fontId="1"/>
  </si>
  <si>
    <t>24</t>
    <phoneticPr fontId="1"/>
  </si>
  <si>
    <t>25</t>
    <phoneticPr fontId="1"/>
  </si>
  <si>
    <t>26</t>
    <phoneticPr fontId="1"/>
  </si>
  <si>
    <t>27-1</t>
    <phoneticPr fontId="1"/>
  </si>
  <si>
    <t>27-2</t>
    <phoneticPr fontId="1"/>
  </si>
  <si>
    <t>27-3</t>
    <phoneticPr fontId="1"/>
  </si>
  <si>
    <t>27-4-1</t>
    <phoneticPr fontId="1"/>
  </si>
  <si>
    <t>27-4-2</t>
    <phoneticPr fontId="1"/>
  </si>
  <si>
    <t>27-4-3</t>
    <phoneticPr fontId="1"/>
  </si>
  <si>
    <t>27-4-4</t>
    <phoneticPr fontId="1"/>
  </si>
  <si>
    <t>27-4-5</t>
    <phoneticPr fontId="1"/>
  </si>
  <si>
    <t>27-4-6</t>
    <phoneticPr fontId="1"/>
  </si>
  <si>
    <t>28-1</t>
    <phoneticPr fontId="1"/>
  </si>
  <si>
    <t>28-2</t>
    <phoneticPr fontId="1"/>
  </si>
  <si>
    <t>28-3</t>
    <phoneticPr fontId="1"/>
  </si>
  <si>
    <t>：</t>
    <phoneticPr fontId="1"/>
  </si>
  <si>
    <t>指定を受けている場合、過去5年間の受入人数を記載してください
(複数の管理型施設から指定を受けている場合は、受入人数の合計を記載してください)</t>
    <rPh sb="11" eb="13">
      <t>カコ</t>
    </rPh>
    <rPh sb="14" eb="16">
      <t>ネンカン</t>
    </rPh>
    <rPh sb="17" eb="19">
      <t>ウケイレ</t>
    </rPh>
    <rPh sb="19" eb="21">
      <t>ニンズウ</t>
    </rPh>
    <rPh sb="32" eb="34">
      <t>フクスウ</t>
    </rPh>
    <rPh sb="35" eb="38">
      <t>カンリガタ</t>
    </rPh>
    <rPh sb="38" eb="40">
      <t>シセツ</t>
    </rPh>
    <rPh sb="42" eb="44">
      <t>シテイ</t>
    </rPh>
    <rPh sb="45" eb="46">
      <t>ウ</t>
    </rPh>
    <rPh sb="50" eb="52">
      <t>バアイ</t>
    </rPh>
    <rPh sb="54" eb="55">
      <t>ウ</t>
    </rPh>
    <rPh sb="55" eb="56">
      <t>イ</t>
    </rPh>
    <rPh sb="56" eb="58">
      <t>ニンズウ</t>
    </rPh>
    <rPh sb="59" eb="61">
      <t>ゴウケイ</t>
    </rPh>
    <rPh sb="62" eb="64">
      <t>キサイ</t>
    </rPh>
    <phoneticPr fontId="1"/>
  </si>
  <si>
    <t>年度</t>
    <rPh sb="0" eb="2">
      <t>ネンド</t>
    </rPh>
    <phoneticPr fontId="1"/>
  </si>
  <si>
    <t>人数</t>
    <rPh sb="0" eb="2">
      <t>ニンズウ</t>
    </rPh>
    <phoneticPr fontId="1"/>
  </si>
  <si>
    <t>本院では貴施設が指定を受けた場合、その年度に研修歯科医を受け入れた場合は年2回（5月・2月）の会議に出席していただく必要があります。その会議への出席は可能でしょうか。</t>
    <phoneticPr fontId="1"/>
  </si>
  <si>
    <t>本院の研修歯科医は、協力型で研修中の奇数月の第1水曜日午後は、本院で行うホームルーム・合同セミナーに出席する義務があります。貴施設が研修歯科医を受け入れた場合、研修歯科医を参加させることは可能でしょうか。</t>
    <rPh sb="43" eb="45">
      <t>ゴウドウ</t>
    </rPh>
    <phoneticPr fontId="1"/>
  </si>
  <si>
    <t>歯科用吸引装置(口腔外)</t>
    <rPh sb="0" eb="2">
      <t>シカ</t>
    </rPh>
    <rPh sb="2" eb="3">
      <t>ヨウ</t>
    </rPh>
    <rPh sb="3" eb="5">
      <t>キュウイン</t>
    </rPh>
    <rPh sb="5" eb="7">
      <t>ソウチ</t>
    </rPh>
    <rPh sb="8" eb="11">
      <t>コウクウガイ</t>
    </rPh>
    <phoneticPr fontId="1"/>
  </si>
  <si>
    <t>自動体外式除細動器（AED）</t>
    <phoneticPr fontId="1"/>
  </si>
  <si>
    <t>経皮的酸素飽和度測定器（パルスオキシメーター）</t>
    <phoneticPr fontId="1"/>
  </si>
  <si>
    <t>ポータブルユニット</t>
    <phoneticPr fontId="1"/>
  </si>
  <si>
    <t>パノラマ断層撮影装置</t>
    <rPh sb="4" eb="6">
      <t>ダンソウ</t>
    </rPh>
    <rPh sb="6" eb="8">
      <t>サツエイ</t>
    </rPh>
    <rPh sb="8" eb="10">
      <t>ソウチ</t>
    </rPh>
    <phoneticPr fontId="1"/>
  </si>
  <si>
    <t>氏名</t>
    <rPh sb="0" eb="2">
      <t>シメイ</t>
    </rPh>
    <phoneticPr fontId="1"/>
  </si>
  <si>
    <t>ふりがな</t>
    <phoneticPr fontId="1"/>
  </si>
  <si>
    <t>出身大学</t>
    <rPh sb="0" eb="4">
      <t>シュッシンダイガク</t>
    </rPh>
    <phoneticPr fontId="1"/>
  </si>
  <si>
    <t>卒業年</t>
    <rPh sb="0" eb="3">
      <t>ソツギョウネン</t>
    </rPh>
    <phoneticPr fontId="1"/>
  </si>
  <si>
    <t>郵便番号</t>
    <rPh sb="0" eb="4">
      <t>ユウビンバンゴウ</t>
    </rPh>
    <phoneticPr fontId="1"/>
  </si>
  <si>
    <t>住所</t>
    <rPh sb="0" eb="2">
      <t>ジュウショ</t>
    </rPh>
    <phoneticPr fontId="1"/>
  </si>
  <si>
    <t>TEL</t>
    <phoneticPr fontId="1"/>
  </si>
  <si>
    <t>FAX</t>
    <phoneticPr fontId="1"/>
  </si>
  <si>
    <t>メールアドレス</t>
    <phoneticPr fontId="1"/>
  </si>
  <si>
    <t>URL</t>
    <phoneticPr fontId="1"/>
  </si>
  <si>
    <t>卒</t>
    <rPh sb="0" eb="1">
      <t>ソツ</t>
    </rPh>
    <phoneticPr fontId="1"/>
  </si>
  <si>
    <t>常に勤務する歯科医師</t>
    <rPh sb="0" eb="1">
      <t>ツネ</t>
    </rPh>
    <rPh sb="2" eb="4">
      <t>キンム</t>
    </rPh>
    <rPh sb="6" eb="10">
      <t>シカイシ</t>
    </rPh>
    <phoneticPr fontId="1"/>
  </si>
  <si>
    <t>歯科</t>
    <rPh sb="0" eb="2">
      <t>シカ</t>
    </rPh>
    <phoneticPr fontId="1"/>
  </si>
  <si>
    <t>小児歯科</t>
    <rPh sb="0" eb="4">
      <t>ショウニ</t>
    </rPh>
    <phoneticPr fontId="1"/>
  </si>
  <si>
    <t>矯正歯科</t>
    <rPh sb="0" eb="4">
      <t>キョウセイ</t>
    </rPh>
    <phoneticPr fontId="1"/>
  </si>
  <si>
    <t>歯科口腔外科</t>
    <rPh sb="0" eb="2">
      <t>シカ</t>
    </rPh>
    <rPh sb="2" eb="6">
      <t>コウクウゲカ</t>
    </rPh>
    <phoneticPr fontId="1"/>
  </si>
  <si>
    <t>保険診療</t>
    <rPh sb="0" eb="4">
      <t>ホケンシンリョウ</t>
    </rPh>
    <phoneticPr fontId="1"/>
  </si>
  <si>
    <t>自費診療</t>
    <rPh sb="0" eb="4">
      <t>ジヒシンリョウ</t>
    </rPh>
    <phoneticPr fontId="1"/>
  </si>
  <si>
    <t>常に勤務する歯科医師</t>
    <rPh sb="0" eb="1">
      <t>ツネ</t>
    </rPh>
    <rPh sb="2" eb="4">
      <t>キンム</t>
    </rPh>
    <rPh sb="6" eb="10">
      <t>シカイシ</t>
    </rPh>
    <phoneticPr fontId="1"/>
  </si>
  <si>
    <t>常勤指導歯科医</t>
    <rPh sb="0" eb="2">
      <t>ジョウキン</t>
    </rPh>
    <rPh sb="2" eb="7">
      <t>シドウシカイ</t>
    </rPh>
    <phoneticPr fontId="1"/>
  </si>
  <si>
    <t>非常勤</t>
    <rPh sb="0" eb="3">
      <t>ヒジョウキン</t>
    </rPh>
    <phoneticPr fontId="1"/>
  </si>
  <si>
    <t>指導歯科医名①</t>
    <rPh sb="0" eb="6">
      <t>シドウシカイメイ</t>
    </rPh>
    <phoneticPr fontId="1"/>
  </si>
  <si>
    <t>講習会名①</t>
    <rPh sb="0" eb="4">
      <t>コウシュウカイメイ</t>
    </rPh>
    <phoneticPr fontId="1"/>
  </si>
  <si>
    <t>修了年月日①</t>
    <rPh sb="0" eb="5">
      <t>シュウリョウネンガッピ</t>
    </rPh>
    <phoneticPr fontId="1"/>
  </si>
  <si>
    <t>指導歯科医名②</t>
    <rPh sb="0" eb="6">
      <t>シドウシカイメイ</t>
    </rPh>
    <phoneticPr fontId="1"/>
  </si>
  <si>
    <t>講習会名②</t>
    <rPh sb="0" eb="4">
      <t>コウシュウカイメイ</t>
    </rPh>
    <phoneticPr fontId="1"/>
  </si>
  <si>
    <t>修了年月日②</t>
    <rPh sb="0" eb="5">
      <t>シュウリョウネンガッピ</t>
    </rPh>
    <phoneticPr fontId="1"/>
  </si>
  <si>
    <t>指導歯科医名③</t>
    <rPh sb="0" eb="6">
      <t>シドウシカイメイ</t>
    </rPh>
    <phoneticPr fontId="1"/>
  </si>
  <si>
    <t>講習会名③</t>
    <rPh sb="0" eb="4">
      <t>コウシュウカイメイ</t>
    </rPh>
    <phoneticPr fontId="1"/>
  </si>
  <si>
    <t>修了年月日③</t>
    <rPh sb="0" eb="5">
      <t>シュウリョウネンガッピ</t>
    </rPh>
    <phoneticPr fontId="1"/>
  </si>
  <si>
    <t>常勤</t>
    <rPh sb="0" eb="2">
      <t>ジョウキン</t>
    </rPh>
    <phoneticPr fontId="1"/>
  </si>
  <si>
    <t>合計</t>
    <rPh sb="0" eb="2">
      <t>ゴウケイ</t>
    </rPh>
    <phoneticPr fontId="1"/>
  </si>
  <si>
    <t>常勤時間数</t>
    <rPh sb="0" eb="5">
      <t>ジョウキンジカンスウ</t>
    </rPh>
    <phoneticPr fontId="1"/>
  </si>
  <si>
    <t>非常勤時間数</t>
    <rPh sb="0" eb="6">
      <t>ヒジョウキ</t>
    </rPh>
    <phoneticPr fontId="1"/>
  </si>
  <si>
    <t>非常勤を常勤換算した数</t>
    <phoneticPr fontId="1"/>
  </si>
  <si>
    <t>外来患者数</t>
    <phoneticPr fontId="1"/>
  </si>
  <si>
    <t>外来診療日数</t>
    <phoneticPr fontId="1"/>
  </si>
  <si>
    <t>1日平均外来患者数</t>
    <phoneticPr fontId="1"/>
  </si>
  <si>
    <t>訪問診療患者数</t>
    <phoneticPr fontId="1"/>
  </si>
  <si>
    <t>訪問診療日数</t>
    <phoneticPr fontId="1"/>
  </si>
  <si>
    <t>1日平均</t>
    <phoneticPr fontId="1"/>
  </si>
  <si>
    <t>合計患者数</t>
    <rPh sb="0" eb="2">
      <t>ゴウケイ</t>
    </rPh>
    <rPh sb="2" eb="5">
      <t>カンジャスウ</t>
    </rPh>
    <phoneticPr fontId="1"/>
  </si>
  <si>
    <t>合計日数</t>
    <rPh sb="0" eb="4">
      <t>ゴウケイニッスウ</t>
    </rPh>
    <phoneticPr fontId="1"/>
  </si>
  <si>
    <t>合計平均</t>
    <rPh sb="0" eb="2">
      <t>ゴウケイ</t>
    </rPh>
    <rPh sb="2" eb="4">
      <t>ヘイキン</t>
    </rPh>
    <phoneticPr fontId="1"/>
  </si>
  <si>
    <t>診療時間（平日）午前</t>
    <phoneticPr fontId="1"/>
  </si>
  <si>
    <t>午後</t>
    <phoneticPr fontId="1"/>
  </si>
  <si>
    <t>（土曜）午前</t>
    <phoneticPr fontId="1"/>
  </si>
  <si>
    <t>休診日</t>
    <phoneticPr fontId="1"/>
  </si>
  <si>
    <t>年間患者延べ数</t>
    <phoneticPr fontId="1"/>
  </si>
  <si>
    <t>年間診療実日数</t>
    <rPh sb="0" eb="2">
      <t>ネンカン</t>
    </rPh>
    <rPh sb="2" eb="4">
      <t>シンリョウ</t>
    </rPh>
    <rPh sb="4" eb="5">
      <t>ミ</t>
    </rPh>
    <rPh sb="5" eb="7">
      <t>ニッスウ</t>
    </rPh>
    <phoneticPr fontId="1"/>
  </si>
  <si>
    <t>外来診療（訪問診療除く）</t>
    <rPh sb="0" eb="2">
      <t>ガイライ</t>
    </rPh>
    <rPh sb="2" eb="4">
      <t>シンリョウ</t>
    </rPh>
    <rPh sb="5" eb="7">
      <t>ホウモン</t>
    </rPh>
    <rPh sb="7" eb="9">
      <t>シンリョウ</t>
    </rPh>
    <rPh sb="9" eb="10">
      <t>ノゾ</t>
    </rPh>
    <phoneticPr fontId="1"/>
  </si>
  <si>
    <t>外来患者延べ数</t>
    <rPh sb="0" eb="2">
      <t>ガイライ</t>
    </rPh>
    <rPh sb="2" eb="4">
      <t>カンジャ</t>
    </rPh>
    <rPh sb="4" eb="5">
      <t>ノ</t>
    </rPh>
    <rPh sb="6" eb="7">
      <t>スウ</t>
    </rPh>
    <phoneticPr fontId="1"/>
  </si>
  <si>
    <t>歯科診療台</t>
    <phoneticPr fontId="1"/>
  </si>
  <si>
    <t>歯科診療台以外の歯科用設備</t>
    <rPh sb="5" eb="7">
      <t>イガイ</t>
    </rPh>
    <rPh sb="8" eb="10">
      <t>シカ</t>
    </rPh>
    <rPh sb="10" eb="11">
      <t>ヨウ</t>
    </rPh>
    <rPh sb="11" eb="13">
      <t>セツビ</t>
    </rPh>
    <phoneticPr fontId="1"/>
  </si>
  <si>
    <t>デンタルエックス線装置</t>
    <phoneticPr fontId="1"/>
  </si>
  <si>
    <t>休診日（*2）：</t>
    <rPh sb="0" eb="3">
      <t>キュウシンビ</t>
    </rPh>
    <phoneticPr fontId="1"/>
  </si>
  <si>
    <t>（*2）木曜、土曜午後、日曜　のように記入</t>
    <rPh sb="4" eb="6">
      <t>モクヨウ</t>
    </rPh>
    <rPh sb="7" eb="9">
      <t>ドヨウ</t>
    </rPh>
    <rPh sb="9" eb="11">
      <t>ゴゴ</t>
    </rPh>
    <rPh sb="12" eb="14">
      <t>ニチヨウ</t>
    </rPh>
    <rPh sb="19" eb="21">
      <t>キニュウ</t>
    </rPh>
    <phoneticPr fontId="1"/>
  </si>
  <si>
    <t>歯科診療台</t>
    <phoneticPr fontId="1"/>
  </si>
  <si>
    <t>ポータブルユニット</t>
    <phoneticPr fontId="1"/>
  </si>
  <si>
    <t xml:space="preserve">デンタルエックス線装置	</t>
    <phoneticPr fontId="1"/>
  </si>
  <si>
    <t>パノラマ断層撮影装置</t>
    <phoneticPr fontId="1"/>
  </si>
  <si>
    <t>オートクレーブ</t>
    <phoneticPr fontId="1"/>
  </si>
  <si>
    <t xml:space="preserve">生体モニター	</t>
    <phoneticPr fontId="1"/>
  </si>
  <si>
    <t xml:space="preserve">口腔内画像処理システム	</t>
    <phoneticPr fontId="1"/>
  </si>
  <si>
    <t>自動体外式除細動器（AED）</t>
    <phoneticPr fontId="1"/>
  </si>
  <si>
    <t>経皮的酸素飽和度測定器（パルスオキシメーター）</t>
    <phoneticPr fontId="1"/>
  </si>
  <si>
    <t>酸素ボンベ及び酸素マスク</t>
    <phoneticPr fontId="1"/>
  </si>
  <si>
    <t>血圧計</t>
    <phoneticPr fontId="1"/>
  </si>
  <si>
    <t>救急蘇生セット</t>
    <phoneticPr fontId="1"/>
  </si>
  <si>
    <t>歯科用吸引装置(口腔外)</t>
    <phoneticPr fontId="1"/>
  </si>
  <si>
    <t>相談窓口</t>
    <phoneticPr fontId="1"/>
  </si>
  <si>
    <t>相談窓口規程</t>
    <phoneticPr fontId="1"/>
  </si>
  <si>
    <t>（過去1年間の主な活動状況）</t>
    <phoneticPr fontId="1"/>
  </si>
  <si>
    <t>インターネット</t>
    <phoneticPr fontId="1"/>
  </si>
  <si>
    <t>休憩室</t>
    <phoneticPr fontId="1"/>
  </si>
  <si>
    <t>医学・歯学図書</t>
    <phoneticPr fontId="1"/>
  </si>
  <si>
    <t>雑誌</t>
    <phoneticPr fontId="1"/>
  </si>
  <si>
    <t>ファントム</t>
    <phoneticPr fontId="1"/>
  </si>
  <si>
    <t>所有数</t>
    <phoneticPr fontId="1"/>
  </si>
  <si>
    <t>歯科教育用DVD等</t>
    <phoneticPr fontId="1"/>
  </si>
  <si>
    <t>その他</t>
    <phoneticPr fontId="1"/>
  </si>
  <si>
    <t>本数</t>
    <rPh sb="0" eb="2">
      <t>ホンスウ</t>
    </rPh>
    <phoneticPr fontId="1"/>
  </si>
  <si>
    <t>（品名）</t>
    <phoneticPr fontId="1"/>
  </si>
  <si>
    <t>28-4</t>
    <phoneticPr fontId="1"/>
  </si>
  <si>
    <t xml:space="preserve">（3）
</t>
    <phoneticPr fontId="1"/>
  </si>
  <si>
    <t xml:space="preserve">（4）
</t>
    <phoneticPr fontId="1"/>
  </si>
  <si>
    <t>2025年度協力型臨床研修施設調査票</t>
    <rPh sb="4" eb="6">
      <t>ネンド</t>
    </rPh>
    <phoneticPr fontId="1"/>
  </si>
  <si>
    <t>令和6年度(2024年度)実績として、研修歯科医に毎月給与156,000～165,700円を支払いました。
協力型施設で研期間中は、協力型施設でご負担いただきます。
なお、研修歯科医1名を受入いただいた場合、月額57,000円×6ヶ月＝342,000円を補助金として、本院から協力型施設へ支払いました。
毎月給与は大阪府下の最低賃金、補助金については補助金額、経済情勢等で変動する場合がございますが、ご理解いただけますか。</t>
    <phoneticPr fontId="1"/>
  </si>
  <si>
    <t>本院の研修歯科医は、在宅療養患者等に対する訪問歯科診療を必ず経験する必要があります。貴施設が研修歯科医を受け入れた場合、研修歯科医に訪問歯科診療を必ず経験させることは可能でしょうか。</t>
    <rPh sb="10" eb="16">
      <t>ザイタクリョウヨウカンジャ</t>
    </rPh>
    <rPh sb="16" eb="17">
      <t>トウ</t>
    </rPh>
    <rPh sb="18" eb="19">
      <t>タイ</t>
    </rPh>
    <rPh sb="21" eb="27">
      <t>ホウモンシカシンリョウ</t>
    </rPh>
    <rPh sb="28" eb="29">
      <t>カナラ</t>
    </rPh>
    <rPh sb="30" eb="32">
      <t>ケイケン</t>
    </rPh>
    <rPh sb="34" eb="36">
      <t>ヒツヨウ</t>
    </rPh>
    <rPh sb="73" eb="74">
      <t>カナラ</t>
    </rPh>
    <rPh sb="75" eb="77">
      <t>ケイケン</t>
    </rPh>
    <phoneticPr fontId="1"/>
  </si>
  <si>
    <t>提出期限：2025年7月25日（金）※正午必着</t>
    <rPh sb="0" eb="2">
      <t>テイシュツ</t>
    </rPh>
    <rPh sb="2" eb="4">
      <t>キゲン</t>
    </rPh>
    <rPh sb="9" eb="10">
      <t>ネン</t>
    </rPh>
    <rPh sb="11" eb="12">
      <t>ガツ</t>
    </rPh>
    <rPh sb="14" eb="15">
      <t>ニチ</t>
    </rPh>
    <rPh sb="16" eb="17">
      <t>キン</t>
    </rPh>
    <rPh sb="19" eb="21">
      <t>ショウゴ</t>
    </rPh>
    <rPh sb="21" eb="23">
      <t>ヒッチャク</t>
    </rPh>
    <phoneticPr fontId="1"/>
  </si>
  <si>
    <t>該当時記入</t>
    <rPh sb="0" eb="3">
      <t>ガイトウジ</t>
    </rPh>
    <rPh sb="3" eb="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</si>
</sst>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411]ggge&quot;年&quot;m&quot;月&quot;d&quot;日&quot;;@"/>
    <numFmt numFmtId="179" formatCode="h:mm;@"/>
    <numFmt numFmtId="180" formatCode="[h]:mm"/>
    <numFmt numFmtId="181" formatCode="0.00_);[Red]\(0.00\)"/>
    <numFmt numFmtId="182" formatCode="#,##0&quot;日&quot;"/>
    <numFmt numFmtId="183" formatCode="0_ "/>
    <numFmt numFmtId="184" formatCode="[$-F800]dddd\,\ mmmm\ dd\,\ yyyy"/>
  </numFmts>
  <fonts count="31"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indexed="22"/>
      <name val="ＭＳ Ｐゴシック"/>
      <family val="3"/>
      <charset val="128"/>
    </font>
    <font>
      <sz val="12"/>
      <name val="ＭＳ Ｐゴシック"/>
      <family val="3"/>
      <charset val="128"/>
    </font>
    <font>
      <b/>
      <sz val="9"/>
      <name val="ＭＳ Ｐゴシック"/>
      <family val="3"/>
      <charset val="128"/>
    </font>
    <font>
      <sz val="9"/>
      <color indexed="9"/>
      <name val="ＭＳ Ｐゴシック"/>
      <family val="3"/>
      <charset val="128"/>
    </font>
    <font>
      <sz val="9"/>
      <name val="ＭＳ Ｐ明朝"/>
      <family val="1"/>
      <charset val="128"/>
    </font>
    <font>
      <sz val="9"/>
      <color indexed="55"/>
      <name val="ＭＳ Ｐゴシック"/>
      <family val="3"/>
      <charset val="128"/>
    </font>
    <font>
      <u/>
      <sz val="11"/>
      <color indexed="12"/>
      <name val="ＭＳ Ｐゴシック"/>
      <family val="3"/>
      <charset val="128"/>
    </font>
    <font>
      <vertAlign val="superscript"/>
      <sz val="9"/>
      <name val="ＭＳ Ｐゴシック"/>
      <family val="3"/>
      <charset val="128"/>
    </font>
    <font>
      <vertAlign val="superscript"/>
      <sz val="14"/>
      <name val="ＭＳ Ｐゴシック"/>
      <family val="3"/>
      <charset val="128"/>
    </font>
    <font>
      <sz val="8"/>
      <name val="ＭＳ Ｐ明朝"/>
      <family val="1"/>
      <charset val="128"/>
    </font>
    <font>
      <sz val="9"/>
      <color theme="0"/>
      <name val="ＭＳ Ｐゴシック"/>
      <family val="3"/>
      <charset val="128"/>
    </font>
    <font>
      <sz val="9"/>
      <color rgb="FF000000"/>
      <name val="MS UI Gothic"/>
      <family val="3"/>
      <charset val="128"/>
    </font>
    <font>
      <sz val="11"/>
      <name val="ＭＳ Ｐゴシック"/>
      <family val="3"/>
      <charset val="128"/>
    </font>
    <font>
      <sz val="9"/>
      <color rgb="FFFF0000"/>
      <name val="ＭＳ Ｐゴシック"/>
      <family val="3"/>
      <charset val="128"/>
    </font>
    <font>
      <vertAlign val="superscript"/>
      <sz val="14"/>
      <color theme="0"/>
      <name val="ＭＳ Ｐゴシック"/>
      <family val="3"/>
      <charset val="128"/>
    </font>
    <font>
      <sz val="8"/>
      <color theme="0"/>
      <name val="ＭＳ Ｐゴシック"/>
      <family val="3"/>
      <charset val="128"/>
    </font>
    <font>
      <b/>
      <sz val="9"/>
      <color rgb="FFFF0000"/>
      <name val="ＭＳ Ｐゴシック"/>
      <family val="3"/>
      <charset val="128"/>
    </font>
    <font>
      <b/>
      <sz val="10"/>
      <color theme="0"/>
      <name val="ＭＳ Ｐゴシック"/>
      <family val="3"/>
      <charset val="128"/>
    </font>
    <font>
      <b/>
      <sz val="10"/>
      <name val="ＭＳ Ｐゴシック"/>
      <family val="3"/>
      <charset val="128"/>
    </font>
    <font>
      <sz val="11"/>
      <color indexed="12"/>
      <name val="ＭＳ Ｐゴシック"/>
      <family val="3"/>
      <charset val="128"/>
    </font>
    <font>
      <sz val="9"/>
      <color theme="9" tint="0.59999389629810485"/>
      <name val="ＭＳ Ｐゴシック"/>
      <family val="3"/>
      <charset val="128"/>
    </font>
    <font>
      <b/>
      <sz val="9"/>
      <color indexed="10"/>
      <name val="ＭＳ Ｐゴシック"/>
      <family val="3"/>
      <charset val="128"/>
    </font>
    <font>
      <b/>
      <sz val="12"/>
      <name val="ＭＳ Ｐゴシック"/>
      <family val="3"/>
      <charset val="128"/>
    </font>
    <font>
      <b/>
      <sz val="11"/>
      <color rgb="FFFF0000"/>
      <name val="ＭＳ Ｐゴシック"/>
      <family val="3"/>
      <charset val="128"/>
    </font>
    <font>
      <sz val="11"/>
      <color rgb="FFFF0000"/>
      <name val="ＭＳ Ｐゴシック"/>
      <family val="3"/>
      <charset val="128"/>
    </font>
    <font>
      <vertAlign val="superscript"/>
      <sz val="12"/>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24994659260841701"/>
        <bgColor indexed="64"/>
      </patternFill>
    </fill>
  </fills>
  <borders count="6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bottom/>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hair">
        <color indexed="64"/>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38" fontId="17" fillId="0" borderId="0" applyFont="0" applyFill="0" applyBorder="0" applyAlignment="0" applyProtection="0">
      <alignment vertical="center"/>
    </xf>
  </cellStyleXfs>
  <cellXfs count="46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0" fillId="0" borderId="0" xfId="0" applyFont="1">
      <alignmen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8" fillId="0" borderId="4" xfId="0" applyFont="1" applyBorder="1" applyAlignment="1">
      <alignment horizontal="left" vertical="center"/>
    </xf>
    <xf numFmtId="0" fontId="2" fillId="0" borderId="12" xfId="0" applyFont="1" applyBorder="1" applyAlignment="1">
      <alignment horizontal="center" vertical="top" wrapText="1"/>
    </xf>
    <xf numFmtId="0" fontId="15" fillId="0" borderId="0" xfId="0" applyFont="1">
      <alignment vertical="center"/>
    </xf>
    <xf numFmtId="0" fontId="0" fillId="0" borderId="0" xfId="0" applyAlignment="1">
      <alignment horizontal="center" vertical="center"/>
    </xf>
    <xf numFmtId="0" fontId="6" fillId="0" borderId="6" xfId="0" applyFont="1" applyBorder="1" applyAlignment="1">
      <alignment horizontal="center" vertical="center"/>
    </xf>
    <xf numFmtId="0" fontId="2" fillId="3" borderId="6" xfId="0" applyFont="1" applyFill="1" applyBorder="1" applyAlignment="1">
      <alignment horizontal="center" vertical="center"/>
    </xf>
    <xf numFmtId="0" fontId="15" fillId="3" borderId="1" xfId="0" applyFont="1" applyFill="1" applyBorder="1" applyAlignment="1">
      <alignment horizontal="left" vertical="top" wrapText="1"/>
    </xf>
    <xf numFmtId="0" fontId="15" fillId="3" borderId="17" xfId="0" applyFont="1" applyFill="1" applyBorder="1" applyAlignment="1">
      <alignment horizontal="left" vertical="top" wrapText="1"/>
    </xf>
    <xf numFmtId="0" fontId="2" fillId="3" borderId="6" xfId="0" applyFont="1" applyFill="1" applyBorder="1" applyAlignment="1">
      <alignment horizontal="left" vertical="center" wrapText="1"/>
    </xf>
    <xf numFmtId="0" fontId="4" fillId="0" borderId="0" xfId="0" applyFont="1">
      <alignment vertical="center"/>
    </xf>
    <xf numFmtId="0" fontId="6" fillId="0" borderId="6" xfId="0" applyFont="1" applyBorder="1">
      <alignment vertical="center"/>
    </xf>
    <xf numFmtId="0" fontId="6" fillId="0" borderId="0" xfId="0" applyFont="1">
      <alignment vertical="center"/>
    </xf>
    <xf numFmtId="0" fontId="22" fillId="0" borderId="6" xfId="0" applyFont="1" applyBorder="1" applyAlignment="1">
      <alignment horizontal="center" vertical="center"/>
    </xf>
    <xf numFmtId="0" fontId="4" fillId="0" borderId="6" xfId="0" applyFont="1" applyBorder="1" applyAlignment="1">
      <alignment horizontal="center" vertical="center"/>
    </xf>
    <xf numFmtId="0" fontId="23" fillId="0" borderId="0" xfId="0" applyFont="1" applyAlignment="1"/>
    <xf numFmtId="0" fontId="2" fillId="6" borderId="10" xfId="0" applyFont="1" applyFill="1" applyBorder="1">
      <alignment vertical="center"/>
    </xf>
    <xf numFmtId="179" fontId="25" fillId="6" borderId="0" xfId="0" applyNumberFormat="1" applyFont="1" applyFill="1" applyAlignment="1">
      <alignment horizontal="right" vertical="center"/>
    </xf>
    <xf numFmtId="0" fontId="15" fillId="0" borderId="4" xfId="0" applyFont="1" applyBorder="1">
      <alignment vertical="center"/>
    </xf>
    <xf numFmtId="0" fontId="2" fillId="0" borderId="30" xfId="0" applyFont="1" applyBorder="1" applyAlignment="1">
      <alignment vertical="center" wrapText="1"/>
    </xf>
    <xf numFmtId="0" fontId="2" fillId="0" borderId="0" xfId="0" applyFont="1" applyAlignment="1">
      <alignment vertical="center" wrapText="1"/>
    </xf>
    <xf numFmtId="0" fontId="2" fillId="0" borderId="30" xfId="0" applyFont="1" applyBorder="1" applyAlignment="1">
      <alignment horizontal="left" vertical="center" wrapText="1"/>
    </xf>
    <xf numFmtId="0" fontId="2" fillId="0" borderId="3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38" fontId="2" fillId="0" borderId="30" xfId="2" applyFont="1" applyBorder="1" applyAlignment="1">
      <alignment horizontal="center" vertical="center" wrapText="1"/>
    </xf>
    <xf numFmtId="176" fontId="2" fillId="0" borderId="30" xfId="0" applyNumberFormat="1" applyFont="1" applyBorder="1" applyAlignment="1">
      <alignment horizontal="center" vertical="center" wrapText="1"/>
    </xf>
    <xf numFmtId="180" fontId="2" fillId="0" borderId="30" xfId="0" applyNumberFormat="1" applyFont="1" applyBorder="1" applyAlignment="1">
      <alignment horizontal="center" vertical="center" wrapText="1"/>
    </xf>
    <xf numFmtId="181" fontId="2" fillId="0" borderId="30" xfId="0" applyNumberFormat="1" applyFont="1" applyBorder="1" applyAlignment="1">
      <alignment horizontal="center" vertical="center" wrapText="1"/>
    </xf>
    <xf numFmtId="0" fontId="2" fillId="0" borderId="0" xfId="0" applyFont="1" applyAlignment="1">
      <alignment horizontal="left" vertical="center" wrapText="1"/>
    </xf>
    <xf numFmtId="49" fontId="2" fillId="0" borderId="30" xfId="0" applyNumberFormat="1" applyFont="1" applyBorder="1" applyAlignment="1">
      <alignment horizontal="left" vertical="center"/>
    </xf>
    <xf numFmtId="49" fontId="2" fillId="0" borderId="0" xfId="0" applyNumberFormat="1" applyFont="1" applyAlignment="1">
      <alignment horizontal="left" vertical="center"/>
    </xf>
    <xf numFmtId="0" fontId="2" fillId="0" borderId="56" xfId="0" applyFont="1" applyBorder="1" applyAlignment="1">
      <alignment horizontal="left" vertical="top" wrapText="1"/>
    </xf>
    <xf numFmtId="0" fontId="2" fillId="0" borderId="44" xfId="0" applyFont="1" applyBorder="1" applyAlignment="1">
      <alignment horizontal="left" vertical="top" wrapText="1"/>
    </xf>
    <xf numFmtId="0" fontId="2" fillId="0" borderId="0" xfId="0" applyFont="1" applyAlignment="1">
      <alignment horizontal="center" vertical="center"/>
    </xf>
    <xf numFmtId="0" fontId="15" fillId="3" borderId="0" xfId="0" applyFont="1" applyFill="1" applyAlignment="1">
      <alignment horizontal="left" vertical="center"/>
    </xf>
    <xf numFmtId="177" fontId="2" fillId="0" borderId="0" xfId="0" applyNumberFormat="1" applyFont="1" applyAlignment="1">
      <alignment horizontal="center" vertical="center"/>
    </xf>
    <xf numFmtId="0" fontId="15" fillId="3" borderId="0" xfId="0" applyFont="1" applyFill="1" applyAlignment="1">
      <alignment horizontal="left" vertical="top" wrapText="1"/>
    </xf>
    <xf numFmtId="0" fontId="3" fillId="0" borderId="0" xfId="0" applyFont="1" applyAlignment="1">
      <alignment horizontal="left" vertical="top"/>
    </xf>
    <xf numFmtId="0" fontId="4" fillId="0" borderId="0" xfId="0" applyFont="1" applyAlignment="1">
      <alignment horizontal="center" vertical="center"/>
    </xf>
    <xf numFmtId="0" fontId="28" fillId="0" borderId="0" xfId="0" applyFont="1" applyAlignment="1">
      <alignment horizontal="center" vertical="center"/>
    </xf>
    <xf numFmtId="0" fontId="18" fillId="6" borderId="0" xfId="0" applyFont="1" applyFill="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25" fillId="6" borderId="0" xfId="0" applyFont="1" applyFill="1" applyAlignment="1">
      <alignment horizontal="center" vertical="center"/>
    </xf>
    <xf numFmtId="0" fontId="2" fillId="6" borderId="0" xfId="0" applyFont="1" applyFill="1" applyAlignment="1">
      <alignment horizontal="center" vertical="center"/>
    </xf>
    <xf numFmtId="49" fontId="2" fillId="3" borderId="0" xfId="0" applyNumberFormat="1" applyFont="1" applyFill="1" applyAlignment="1">
      <alignment horizontal="left" vertical="center" wrapText="1"/>
    </xf>
    <xf numFmtId="0" fontId="2" fillId="6" borderId="0" xfId="0" applyFont="1" applyFill="1">
      <alignment vertical="center"/>
    </xf>
    <xf numFmtId="0" fontId="15" fillId="0" borderId="0" xfId="0" applyFont="1" applyAlignment="1">
      <alignment horizontal="center" vertical="center"/>
    </xf>
    <xf numFmtId="0" fontId="12" fillId="0" borderId="0" xfId="0" applyFont="1" applyAlignment="1">
      <alignment horizontal="center" vertical="top"/>
    </xf>
    <xf numFmtId="0" fontId="19" fillId="3" borderId="0" xfId="0" applyFont="1" applyFill="1" applyAlignment="1">
      <alignment horizontal="center" vertical="top"/>
    </xf>
    <xf numFmtId="0" fontId="2" fillId="4" borderId="0" xfId="0" applyFont="1" applyFill="1" applyAlignment="1">
      <alignment horizontal="center" vertical="center"/>
    </xf>
    <xf numFmtId="0" fontId="2" fillId="4" borderId="0" xfId="0" applyFont="1" applyFill="1" applyAlignment="1">
      <alignment horizontal="left" vertical="center" wrapText="1"/>
    </xf>
    <xf numFmtId="178" fontId="2" fillId="4" borderId="0" xfId="0" applyNumberFormat="1" applyFont="1" applyFill="1" applyAlignment="1">
      <alignment horizontal="center" vertical="center"/>
    </xf>
    <xf numFmtId="0" fontId="2" fillId="6" borderId="0" xfId="0" applyFont="1" applyFill="1" applyAlignment="1">
      <alignment horizontal="left" vertical="center"/>
    </xf>
    <xf numFmtId="176" fontId="5" fillId="0" borderId="0" xfId="0" applyNumberFormat="1" applyFont="1" applyAlignment="1">
      <alignment horizontal="center" vertical="center"/>
    </xf>
    <xf numFmtId="0" fontId="5" fillId="0" borderId="0" xfId="0" applyFont="1" applyAlignment="1">
      <alignment horizontal="left" vertical="center" wrapText="1"/>
    </xf>
    <xf numFmtId="0" fontId="14" fillId="0" borderId="0" xfId="0" applyFont="1" applyAlignment="1">
      <alignment horizontal="center" vertical="center" wrapText="1"/>
    </xf>
    <xf numFmtId="0" fontId="3" fillId="0" borderId="0" xfId="0" applyFont="1" applyAlignment="1">
      <alignment horizontal="left" vertical="center"/>
    </xf>
    <xf numFmtId="0" fontId="26" fillId="5" borderId="0" xfId="0" applyFont="1" applyFill="1" applyAlignment="1">
      <alignment horizontal="center" vertical="center" shrinkToFit="1"/>
    </xf>
    <xf numFmtId="180" fontId="2" fillId="2" borderId="0" xfId="0" applyNumberFormat="1" applyFont="1" applyFill="1" applyAlignment="1">
      <alignment horizontal="center" vertical="center" shrinkToFit="1"/>
    </xf>
    <xf numFmtId="0" fontId="20" fillId="3" borderId="0" xfId="0" applyFont="1" applyFill="1" applyAlignment="1">
      <alignment horizontal="left" vertical="top" wrapText="1"/>
    </xf>
    <xf numFmtId="0" fontId="2" fillId="4" borderId="0" xfId="0" applyFont="1" applyFill="1" applyAlignment="1">
      <alignment horizontal="left" vertical="center"/>
    </xf>
    <xf numFmtId="0" fontId="2" fillId="0" borderId="0" xfId="0" applyFont="1" applyAlignment="1">
      <alignment horizontal="left" vertical="center" shrinkToFit="1"/>
    </xf>
    <xf numFmtId="0" fontId="2" fillId="4" borderId="0" xfId="0" applyFont="1" applyFill="1" applyAlignment="1">
      <alignment horizontal="left" vertical="top" wrapText="1"/>
    </xf>
    <xf numFmtId="183" fontId="25" fillId="6" borderId="0" xfId="0" applyNumberFormat="1" applyFont="1" applyFill="1" applyAlignment="1">
      <alignment horizontal="center" vertical="center"/>
    </xf>
    <xf numFmtId="0" fontId="18" fillId="0" borderId="0" xfId="0" applyFont="1" applyAlignment="1">
      <alignment horizontal="left" vertical="center" shrinkToFit="1"/>
    </xf>
    <xf numFmtId="0" fontId="29" fillId="0" borderId="0" xfId="0" applyFont="1" applyAlignment="1">
      <alignment horizontal="center" vertical="center" wrapText="1"/>
    </xf>
    <xf numFmtId="0" fontId="18" fillId="0" borderId="0" xfId="0" applyFont="1" applyAlignment="1">
      <alignment horizontal="center" vertical="center" wrapText="1"/>
    </xf>
    <xf numFmtId="0" fontId="15" fillId="4" borderId="0" xfId="0" applyFont="1" applyFill="1" applyAlignment="1">
      <alignment horizontal="left" vertical="center" wrapText="1"/>
    </xf>
    <xf numFmtId="49" fontId="2" fillId="0" borderId="9" xfId="0" applyNumberFormat="1" applyFont="1" applyBorder="1" applyAlignment="1">
      <alignment horizontal="center" vertical="center"/>
    </xf>
    <xf numFmtId="0" fontId="6" fillId="0" borderId="1" xfId="0" applyFont="1" applyBorder="1">
      <alignment vertical="center"/>
    </xf>
    <xf numFmtId="49" fontId="2" fillId="0" borderId="8" xfId="0" applyNumberFormat="1" applyFont="1" applyBorder="1" applyAlignment="1">
      <alignment horizontal="left" vertical="center"/>
    </xf>
    <xf numFmtId="49" fontId="2" fillId="0" borderId="10" xfId="0" applyNumberFormat="1" applyFont="1" applyBorder="1" applyAlignment="1">
      <alignment horizontal="left" vertical="center"/>
    </xf>
    <xf numFmtId="184" fontId="2" fillId="0" borderId="30" xfId="0" applyNumberFormat="1" applyFont="1" applyBorder="1" applyAlignment="1">
      <alignment horizontal="left" vertical="center" wrapText="1"/>
    </xf>
    <xf numFmtId="0" fontId="15" fillId="7" borderId="1" xfId="0" applyFont="1" applyFill="1" applyBorder="1" applyAlignment="1">
      <alignment horizontal="left" vertical="top" wrapText="1"/>
    </xf>
    <xf numFmtId="0" fontId="15" fillId="7" borderId="1"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2" fillId="7" borderId="17" xfId="0" applyFont="1" applyFill="1" applyBorder="1" applyAlignment="1">
      <alignment horizontal="left" vertical="top" wrapText="1"/>
    </xf>
    <xf numFmtId="0" fontId="2" fillId="7" borderId="18" xfId="0" applyFont="1" applyFill="1" applyBorder="1" applyAlignment="1">
      <alignment horizontal="left" vertical="top" wrapText="1"/>
    </xf>
    <xf numFmtId="0" fontId="2" fillId="7" borderId="6"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3" fillId="0" borderId="0" xfId="0" applyFont="1" applyAlignment="1">
      <alignment horizontal="center" vertical="center"/>
    </xf>
    <xf numFmtId="49" fontId="2" fillId="3" borderId="1" xfId="0" applyNumberFormat="1" applyFont="1" applyFill="1" applyBorder="1" applyAlignment="1">
      <alignment horizontal="left" vertical="center" justifyLastLine="1"/>
    </xf>
    <xf numFmtId="49" fontId="2" fillId="3" borderId="2" xfId="0" applyNumberFormat="1" applyFont="1" applyFill="1" applyBorder="1" applyAlignment="1">
      <alignment horizontal="left" vertical="center" justifyLastLine="1"/>
    </xf>
    <xf numFmtId="0" fontId="28" fillId="0" borderId="0" xfId="0" applyFont="1" applyAlignment="1">
      <alignment horizontal="center" vertical="center"/>
    </xf>
    <xf numFmtId="0" fontId="2" fillId="0" borderId="44" xfId="0" applyFont="1" applyBorder="1" applyAlignment="1">
      <alignment horizontal="left" vertical="top"/>
    </xf>
    <xf numFmtId="0" fontId="2" fillId="0" borderId="7" xfId="0" applyFont="1" applyBorder="1" applyAlignment="1">
      <alignment horizontal="left" vertical="top"/>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 fillId="0" borderId="6" xfId="0" applyFont="1" applyBorder="1" applyAlignment="1">
      <alignment horizontal="left" vertical="center"/>
    </xf>
    <xf numFmtId="0" fontId="2" fillId="3" borderId="6" xfId="0" applyFont="1" applyFill="1" applyBorder="1" applyAlignment="1">
      <alignment horizontal="center" vertical="center"/>
    </xf>
    <xf numFmtId="49" fontId="2" fillId="0" borderId="8" xfId="0" applyNumberFormat="1" applyFont="1" applyBorder="1" applyAlignment="1">
      <alignment horizontal="right" vertical="center"/>
    </xf>
    <xf numFmtId="49" fontId="2" fillId="0" borderId="9" xfId="0" applyNumberFormat="1" applyFont="1" applyBorder="1" applyAlignment="1">
      <alignment horizontal="right" vertical="center"/>
    </xf>
    <xf numFmtId="0" fontId="18" fillId="6" borderId="9" xfId="0" applyFont="1" applyFill="1" applyBorder="1" applyAlignment="1">
      <alignment horizontal="center" vertical="center"/>
    </xf>
    <xf numFmtId="0" fontId="18" fillId="6" borderId="10" xfId="0" applyFont="1" applyFill="1" applyBorder="1" applyAlignment="1">
      <alignment horizontal="center" vertical="center"/>
    </xf>
    <xf numFmtId="0" fontId="2" fillId="0" borderId="9" xfId="0" applyFont="1" applyBorder="1" applyAlignment="1">
      <alignment horizontal="center" vertical="center"/>
    </xf>
    <xf numFmtId="0" fontId="2" fillId="3" borderId="9"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4" fillId="0" borderId="0" xfId="0" applyFont="1" applyAlignment="1">
      <alignment horizontal="center" vertical="center"/>
    </xf>
    <xf numFmtId="0" fontId="27" fillId="0" borderId="0" xfId="0" applyFont="1" applyAlignment="1">
      <alignment horizontal="center" vertical="center"/>
    </xf>
    <xf numFmtId="0" fontId="15" fillId="3" borderId="30" xfId="0" applyFont="1" applyFill="1" applyBorder="1" applyAlignment="1">
      <alignment horizontal="center" vertical="center"/>
    </xf>
    <xf numFmtId="0" fontId="15" fillId="3" borderId="8" xfId="0" applyFont="1" applyFill="1" applyBorder="1" applyAlignment="1">
      <alignment horizontal="center" vertical="center"/>
    </xf>
    <xf numFmtId="0" fontId="2" fillId="0" borderId="10" xfId="0" applyFont="1" applyBorder="1" applyAlignment="1">
      <alignment horizontal="left" vertical="center"/>
    </xf>
    <xf numFmtId="0" fontId="2" fillId="0" borderId="30" xfId="0" applyFont="1" applyBorder="1" applyAlignment="1">
      <alignment horizontal="left"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2" fillId="0" borderId="30" xfId="0" applyFont="1" applyBorder="1" applyAlignment="1">
      <alignment horizontal="center" vertical="center"/>
    </xf>
    <xf numFmtId="0" fontId="30" fillId="0" borderId="1" xfId="0" applyFont="1" applyBorder="1" applyAlignment="1">
      <alignment horizontal="center" vertical="top"/>
    </xf>
    <xf numFmtId="0" fontId="30" fillId="0" borderId="2" xfId="0" applyFont="1" applyBorder="1" applyAlignment="1">
      <alignment horizontal="center" vertical="top"/>
    </xf>
    <xf numFmtId="0" fontId="2" fillId="6" borderId="19"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19" fillId="3" borderId="6" xfId="0" applyFont="1" applyFill="1" applyBorder="1" applyAlignment="1">
      <alignment horizontal="center" vertical="top"/>
    </xf>
    <xf numFmtId="0" fontId="19" fillId="3" borderId="7" xfId="0" applyFont="1" applyFill="1" applyBorder="1" applyAlignment="1">
      <alignment horizontal="center" vertical="top"/>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5" xfId="0" applyFont="1" applyFill="1" applyBorder="1" applyAlignment="1">
      <alignment horizontal="center" vertical="center"/>
    </xf>
    <xf numFmtId="0" fontId="22" fillId="3" borderId="0" xfId="0" applyFont="1" applyFill="1" applyAlignment="1">
      <alignment horizontal="center" vertical="center"/>
    </xf>
    <xf numFmtId="0" fontId="23" fillId="4" borderId="0" xfId="0" applyFont="1" applyFill="1" applyAlignment="1">
      <alignment horizontal="center" vertical="center" shrinkToFit="1"/>
    </xf>
    <xf numFmtId="0" fontId="23" fillId="6" borderId="0" xfId="0" applyFont="1" applyFill="1" applyAlignment="1">
      <alignment horizontal="center" vertical="center"/>
    </xf>
    <xf numFmtId="0" fontId="15" fillId="3" borderId="19"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3" borderId="2"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4" xfId="0" applyFont="1" applyFill="1" applyBorder="1" applyAlignment="1">
      <alignment horizontal="left" vertical="top" wrapText="1"/>
    </xf>
    <xf numFmtId="0" fontId="15" fillId="3" borderId="5"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9" xfId="0" applyFont="1" applyFill="1" applyBorder="1" applyAlignment="1">
      <alignment horizontal="left" vertical="center"/>
    </xf>
    <xf numFmtId="0" fontId="15" fillId="3" borderId="10" xfId="0" applyFont="1" applyFill="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4" borderId="19" xfId="0" applyFont="1" applyFill="1" applyBorder="1" applyAlignment="1">
      <alignment horizontal="center" vertical="center"/>
    </xf>
    <xf numFmtId="0" fontId="2" fillId="4" borderId="1" xfId="0" applyFont="1" applyFill="1" applyBorder="1" applyAlignment="1">
      <alignment horizontal="center" vertical="center"/>
    </xf>
    <xf numFmtId="0" fontId="15" fillId="3" borderId="9" xfId="0" applyFont="1" applyFill="1" applyBorder="1" applyAlignment="1">
      <alignment horizontal="center" vertical="center"/>
    </xf>
    <xf numFmtId="0" fontId="20" fillId="3" borderId="5" xfId="0" applyFont="1" applyFill="1" applyBorder="1" applyAlignment="1">
      <alignment horizontal="left" vertical="top" wrapText="1"/>
    </xf>
    <xf numFmtId="0" fontId="20" fillId="3" borderId="6" xfId="0" applyFont="1" applyFill="1" applyBorder="1" applyAlignment="1">
      <alignment horizontal="left" vertical="top" wrapText="1"/>
    </xf>
    <xf numFmtId="0" fontId="20" fillId="3" borderId="7" xfId="0" applyFont="1" applyFill="1" applyBorder="1" applyAlignment="1">
      <alignment horizontal="left" vertical="top" wrapText="1"/>
    </xf>
    <xf numFmtId="0" fontId="15" fillId="3" borderId="33" xfId="0" applyFont="1" applyFill="1" applyBorder="1" applyAlignment="1">
      <alignment horizontal="center" vertical="center"/>
    </xf>
    <xf numFmtId="0" fontId="15" fillId="3" borderId="25" xfId="0" applyFont="1" applyFill="1" applyBorder="1" applyAlignment="1">
      <alignment horizontal="center" vertical="center"/>
    </xf>
    <xf numFmtId="0" fontId="2" fillId="0" borderId="24"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3" fillId="0" borderId="56"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1" fillId="5" borderId="56" xfId="0" applyFont="1" applyFill="1" applyBorder="1" applyAlignment="1">
      <alignment horizontal="center" vertical="center" wrapText="1"/>
    </xf>
    <xf numFmtId="0" fontId="18" fillId="5" borderId="56" xfId="0" applyFont="1" applyFill="1" applyBorder="1" applyAlignment="1">
      <alignment horizontal="center" vertical="center"/>
    </xf>
    <xf numFmtId="0" fontId="2" fillId="0" borderId="48" xfId="0" applyFont="1" applyBorder="1" applyAlignment="1">
      <alignment horizontal="left" vertical="top" wrapText="1"/>
    </xf>
    <xf numFmtId="0" fontId="2" fillId="0" borderId="56" xfId="0" applyFont="1" applyBorder="1" applyAlignment="1">
      <alignment horizontal="left" vertical="top"/>
    </xf>
    <xf numFmtId="0" fontId="21" fillId="5" borderId="56" xfId="0" applyFont="1" applyFill="1" applyBorder="1" applyAlignment="1">
      <alignment horizontal="left" vertical="top" wrapText="1"/>
    </xf>
    <xf numFmtId="20" fontId="15" fillId="3" borderId="53" xfId="0" applyNumberFormat="1" applyFont="1" applyFill="1" applyBorder="1" applyAlignment="1">
      <alignment horizontal="center" vertical="center"/>
    </xf>
    <xf numFmtId="0" fontId="15"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20" fontId="15" fillId="3" borderId="52" xfId="0" applyNumberFormat="1" applyFont="1" applyFill="1" applyBorder="1" applyAlignment="1">
      <alignment horizontal="center" vertical="center"/>
    </xf>
    <xf numFmtId="0" fontId="15" fillId="3" borderId="26" xfId="0" applyFont="1" applyFill="1" applyBorder="1" applyAlignment="1">
      <alignment horizontal="center" vertical="center"/>
    </xf>
    <xf numFmtId="0" fontId="26" fillId="5" borderId="60" xfId="0" applyFont="1" applyFill="1" applyBorder="1" applyAlignment="1">
      <alignment horizontal="center" vertical="center" shrinkToFit="1"/>
    </xf>
    <xf numFmtId="0" fontId="26" fillId="5" borderId="61" xfId="0" applyFont="1" applyFill="1" applyBorder="1" applyAlignment="1">
      <alignment horizontal="center" vertical="center" shrinkToFit="1"/>
    </xf>
    <xf numFmtId="0" fontId="26" fillId="5" borderId="59" xfId="0" applyFont="1" applyFill="1" applyBorder="1" applyAlignment="1">
      <alignment horizontal="center" vertical="center" shrinkToFit="1"/>
    </xf>
    <xf numFmtId="0" fontId="2" fillId="6" borderId="10" xfId="0" applyFont="1" applyFill="1" applyBorder="1" applyAlignment="1">
      <alignment horizontal="left" vertical="center"/>
    </xf>
    <xf numFmtId="0" fontId="2" fillId="6" borderId="30" xfId="0" applyFont="1" applyFill="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15" fillId="3" borderId="8" xfId="0" applyNumberFormat="1" applyFont="1" applyFill="1" applyBorder="1" applyAlignment="1">
      <alignment horizontal="center" vertical="center"/>
    </xf>
    <xf numFmtId="177" fontId="15" fillId="3" borderId="9" xfId="0" applyNumberFormat="1" applyFont="1" applyFill="1" applyBorder="1" applyAlignment="1">
      <alignment horizontal="center" vertical="center"/>
    </xf>
    <xf numFmtId="177" fontId="15" fillId="3" borderId="10" xfId="0" applyNumberFormat="1" applyFont="1" applyFill="1" applyBorder="1" applyAlignment="1">
      <alignment horizontal="center" vertical="center"/>
    </xf>
    <xf numFmtId="176" fontId="5" fillId="6" borderId="8" xfId="0" applyNumberFormat="1" applyFont="1" applyFill="1" applyBorder="1" applyAlignment="1">
      <alignment horizontal="center" vertical="center"/>
    </xf>
    <xf numFmtId="176" fontId="5" fillId="6" borderId="9" xfId="0" applyNumberFormat="1" applyFont="1" applyFill="1" applyBorder="1" applyAlignment="1">
      <alignment horizontal="center" vertical="center"/>
    </xf>
    <xf numFmtId="176" fontId="5" fillId="6" borderId="10" xfId="0" applyNumberFormat="1" applyFont="1" applyFill="1" applyBorder="1" applyAlignment="1">
      <alignment horizontal="center" vertical="center"/>
    </xf>
    <xf numFmtId="177" fontId="15" fillId="3" borderId="30" xfId="0" applyNumberFormat="1" applyFont="1" applyFill="1" applyBorder="1" applyAlignment="1">
      <alignment horizontal="center" vertical="center"/>
    </xf>
    <xf numFmtId="176" fontId="5" fillId="6" borderId="5" xfId="0" applyNumberFormat="1" applyFont="1" applyFill="1" applyBorder="1" applyAlignment="1">
      <alignment horizontal="center" vertical="center"/>
    </xf>
    <xf numFmtId="176" fontId="5" fillId="6" borderId="6" xfId="0" applyNumberFormat="1" applyFont="1" applyFill="1" applyBorder="1" applyAlignment="1">
      <alignment horizontal="center" vertical="center"/>
    </xf>
    <xf numFmtId="176" fontId="5" fillId="6" borderId="7" xfId="0" applyNumberFormat="1"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5" fillId="0" borderId="19"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15" fillId="3" borderId="50" xfId="0" applyNumberFormat="1" applyFont="1" applyFill="1" applyBorder="1" applyAlignment="1">
      <alignment horizontal="center" vertical="top" wrapText="1"/>
    </xf>
    <xf numFmtId="49" fontId="15" fillId="3" borderId="17" xfId="0" applyNumberFormat="1" applyFont="1" applyFill="1" applyBorder="1" applyAlignment="1">
      <alignment horizontal="center" vertical="top"/>
    </xf>
    <xf numFmtId="0" fontId="15" fillId="3" borderId="17" xfId="0" applyFont="1" applyFill="1" applyBorder="1" applyAlignment="1">
      <alignment horizontal="left" vertical="top" wrapText="1"/>
    </xf>
    <xf numFmtId="0" fontId="15" fillId="3" borderId="1" xfId="0" applyFont="1" applyFill="1" applyBorder="1" applyAlignment="1">
      <alignment horizontal="left" vertical="center"/>
    </xf>
    <xf numFmtId="0" fontId="15" fillId="3" borderId="6" xfId="0" applyFont="1" applyFill="1" applyBorder="1" applyAlignment="1">
      <alignment horizontal="left" vertical="center"/>
    </xf>
    <xf numFmtId="0" fontId="15" fillId="3" borderId="2" xfId="0" applyFont="1" applyFill="1" applyBorder="1" applyAlignment="1">
      <alignment horizontal="left" vertical="center"/>
    </xf>
    <xf numFmtId="0" fontId="15" fillId="3" borderId="7" xfId="0" applyFont="1" applyFill="1" applyBorder="1" applyAlignment="1">
      <alignment horizontal="left" vertical="center"/>
    </xf>
    <xf numFmtId="49" fontId="15" fillId="3" borderId="50" xfId="0" applyNumberFormat="1" applyFont="1" applyFill="1" applyBorder="1" applyAlignment="1">
      <alignment horizontal="left" vertical="top" wrapText="1"/>
    </xf>
    <xf numFmtId="49" fontId="15" fillId="3" borderId="17" xfId="0" applyNumberFormat="1" applyFont="1" applyFill="1" applyBorder="1" applyAlignment="1">
      <alignment horizontal="left" vertical="top"/>
    </xf>
    <xf numFmtId="0" fontId="15" fillId="3" borderId="51" xfId="0" applyFont="1" applyFill="1" applyBorder="1" applyAlignment="1">
      <alignment horizontal="left" vertical="top" wrapText="1"/>
    </xf>
    <xf numFmtId="0" fontId="2" fillId="0" borderId="19"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49" fontId="15" fillId="3" borderId="19" xfId="0" applyNumberFormat="1" applyFont="1" applyFill="1" applyBorder="1" applyAlignment="1">
      <alignment horizontal="center" vertical="top" wrapText="1"/>
    </xf>
    <xf numFmtId="49" fontId="15" fillId="3" borderId="1" xfId="0" applyNumberFormat="1" applyFont="1" applyFill="1" applyBorder="1" applyAlignment="1">
      <alignment horizontal="center" vertical="top"/>
    </xf>
    <xf numFmtId="0" fontId="15" fillId="3" borderId="41" xfId="0" applyFont="1" applyFill="1" applyBorder="1" applyAlignment="1">
      <alignment horizontal="left" vertical="top"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48" xfId="0" applyFont="1" applyBorder="1" applyAlignment="1">
      <alignment horizontal="left" vertical="center"/>
    </xf>
    <xf numFmtId="0" fontId="2" fillId="0" borderId="44" xfId="0" applyFont="1" applyBorder="1" applyAlignment="1">
      <alignment horizontal="left" vertical="center"/>
    </xf>
    <xf numFmtId="0" fontId="2" fillId="0" borderId="7"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49" fontId="15" fillId="4" borderId="47" xfId="0" applyNumberFormat="1" applyFont="1" applyFill="1" applyBorder="1" applyAlignment="1">
      <alignment horizontal="center" vertical="center"/>
    </xf>
    <xf numFmtId="49" fontId="15" fillId="4" borderId="46" xfId="0" applyNumberFormat="1" applyFont="1" applyFill="1" applyBorder="1" applyAlignment="1">
      <alignment horizontal="center" vertical="center"/>
    </xf>
    <xf numFmtId="49" fontId="15" fillId="4" borderId="49" xfId="0" applyNumberFormat="1" applyFont="1" applyFill="1" applyBorder="1" applyAlignment="1">
      <alignment horizontal="center" vertical="center"/>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8" xfId="0" applyFont="1" applyBorder="1" applyAlignment="1">
      <alignment horizontal="left" vertical="center" shrinkToFit="1"/>
    </xf>
    <xf numFmtId="0" fontId="2" fillId="4" borderId="21" xfId="0" applyFont="1" applyFill="1" applyBorder="1" applyAlignment="1">
      <alignment horizontal="center" vertical="center"/>
    </xf>
    <xf numFmtId="0" fontId="2" fillId="4" borderId="15" xfId="0" applyFont="1" applyFill="1" applyBorder="1" applyAlignment="1">
      <alignment horizontal="center" vertical="center"/>
    </xf>
    <xf numFmtId="0" fontId="5" fillId="6" borderId="30" xfId="0" applyFont="1" applyFill="1" applyBorder="1" applyAlignment="1">
      <alignment horizontal="center" vertical="center"/>
    </xf>
    <xf numFmtId="181" fontId="2" fillId="6" borderId="8" xfId="0" applyNumberFormat="1" applyFont="1" applyFill="1" applyBorder="1" applyAlignment="1">
      <alignment horizontal="center" vertical="center"/>
    </xf>
    <xf numFmtId="181" fontId="2" fillId="6" borderId="9" xfId="0" applyNumberFormat="1" applyFont="1" applyFill="1" applyBorder="1" applyAlignment="1">
      <alignment horizontal="center" vertical="center"/>
    </xf>
    <xf numFmtId="181" fontId="2" fillId="6" borderId="10" xfId="0" applyNumberFormat="1" applyFont="1" applyFill="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1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3" fillId="0" borderId="19" xfId="0" applyFont="1" applyBorder="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15" fillId="3" borderId="32" xfId="0" applyFont="1" applyFill="1" applyBorder="1" applyAlignment="1">
      <alignment horizontal="center" vertical="center"/>
    </xf>
    <xf numFmtId="0" fontId="15" fillId="3" borderId="38" xfId="0" applyFont="1" applyFill="1" applyBorder="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center" vertical="center"/>
    </xf>
    <xf numFmtId="20" fontId="15" fillId="3" borderId="62" xfId="0" applyNumberFormat="1" applyFont="1" applyFill="1" applyBorder="1" applyAlignment="1">
      <alignment horizontal="center" vertical="center"/>
    </xf>
    <xf numFmtId="0" fontId="15" fillId="3" borderId="63" xfId="0" applyFont="1" applyFill="1" applyBorder="1" applyAlignment="1">
      <alignment horizontal="center" vertical="center"/>
    </xf>
    <xf numFmtId="20" fontId="15" fillId="3" borderId="63" xfId="0" applyNumberFormat="1" applyFont="1" applyFill="1" applyBorder="1" applyAlignment="1">
      <alignment horizontal="center" vertical="center"/>
    </xf>
    <xf numFmtId="0" fontId="15" fillId="3" borderId="64" xfId="0" applyFont="1" applyFill="1" applyBorder="1" applyAlignment="1">
      <alignment horizontal="center" vertical="center"/>
    </xf>
    <xf numFmtId="0" fontId="15" fillId="3" borderId="0" xfId="0" applyFont="1" applyFill="1" applyAlignment="1">
      <alignment horizontal="center" vertical="center"/>
    </xf>
    <xf numFmtId="0" fontId="3" fillId="0" borderId="19"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181" fontId="2" fillId="6" borderId="60" xfId="0" applyNumberFormat="1" applyFont="1" applyFill="1" applyBorder="1" applyAlignment="1">
      <alignment horizontal="center" vertical="center"/>
    </xf>
    <xf numFmtId="181" fontId="2" fillId="6" borderId="61" xfId="0" applyNumberFormat="1" applyFont="1" applyFill="1" applyBorder="1" applyAlignment="1">
      <alignment horizontal="center" vertical="center"/>
    </xf>
    <xf numFmtId="181" fontId="2" fillId="6" borderId="59" xfId="0" applyNumberFormat="1" applyFont="1" applyFill="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180" fontId="21" fillId="5" borderId="8" xfId="0" applyNumberFormat="1" applyFont="1" applyFill="1" applyBorder="1" applyAlignment="1">
      <alignment horizontal="left" vertical="center" shrinkToFit="1"/>
    </xf>
    <xf numFmtId="180" fontId="21" fillId="5" borderId="9" xfId="0" applyNumberFormat="1" applyFont="1" applyFill="1" applyBorder="1" applyAlignment="1">
      <alignment horizontal="left" vertical="center" shrinkToFit="1"/>
    </xf>
    <xf numFmtId="180" fontId="21" fillId="5" borderId="10" xfId="0" applyNumberFormat="1" applyFont="1" applyFill="1" applyBorder="1" applyAlignment="1">
      <alignment horizontal="left" vertical="center" shrinkToFit="1"/>
    </xf>
    <xf numFmtId="0" fontId="2" fillId="0" borderId="33" xfId="0" applyFont="1" applyBorder="1" applyAlignment="1">
      <alignment horizontal="left" vertical="center"/>
    </xf>
    <xf numFmtId="0" fontId="15" fillId="3" borderId="0" xfId="0" applyFont="1" applyFill="1" applyAlignment="1">
      <alignment horizontal="left" vertical="center"/>
    </xf>
    <xf numFmtId="0" fontId="15" fillId="3" borderId="4" xfId="0" applyFont="1" applyFill="1" applyBorder="1" applyAlignment="1">
      <alignment horizontal="left" vertical="center"/>
    </xf>
    <xf numFmtId="180" fontId="2" fillId="6" borderId="60" xfId="0" applyNumberFormat="1" applyFont="1" applyFill="1" applyBorder="1" applyAlignment="1">
      <alignment horizontal="center" vertical="center"/>
    </xf>
    <xf numFmtId="180" fontId="2" fillId="6" borderId="61" xfId="0" applyNumberFormat="1" applyFont="1" applyFill="1" applyBorder="1" applyAlignment="1">
      <alignment horizontal="center" vertical="center"/>
    </xf>
    <xf numFmtId="180" fontId="2" fillId="6" borderId="59" xfId="0" applyNumberFormat="1" applyFont="1" applyFill="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20" fontId="2" fillId="0" borderId="52" xfId="0" applyNumberFormat="1" applyFont="1" applyBorder="1" applyAlignment="1">
      <alignment horizontal="center" vertical="center"/>
    </xf>
    <xf numFmtId="0" fontId="2" fillId="3" borderId="19" xfId="0" applyFont="1" applyFill="1" applyBorder="1" applyAlignment="1">
      <alignment horizontal="left"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25"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49" fontId="24" fillId="3" borderId="8" xfId="1" applyNumberFormat="1" applyFont="1" applyFill="1" applyBorder="1" applyAlignment="1" applyProtection="1">
      <alignment horizontal="left" vertical="center" wrapText="1"/>
    </xf>
    <xf numFmtId="49" fontId="2" fillId="3" borderId="9" xfId="0" applyNumberFormat="1" applyFont="1" applyFill="1" applyBorder="1" applyAlignment="1">
      <alignment horizontal="left" vertical="center" wrapText="1"/>
    </xf>
    <xf numFmtId="49" fontId="2" fillId="3" borderId="10" xfId="0" applyNumberFormat="1" applyFont="1" applyFill="1" applyBorder="1" applyAlignment="1">
      <alignment horizontal="lef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184" fontId="2" fillId="4" borderId="8" xfId="0" applyNumberFormat="1" applyFont="1" applyFill="1" applyBorder="1" applyAlignment="1">
      <alignment horizontal="center" vertical="center"/>
    </xf>
    <xf numFmtId="184" fontId="2" fillId="4" borderId="9" xfId="0" applyNumberFormat="1" applyFont="1" applyFill="1" applyBorder="1" applyAlignment="1">
      <alignment horizontal="center" vertical="center"/>
    </xf>
    <xf numFmtId="184" fontId="2" fillId="4" borderId="10" xfId="0" applyNumberFormat="1" applyFont="1" applyFill="1" applyBorder="1" applyAlignment="1">
      <alignment horizontal="center" vertical="center"/>
    </xf>
    <xf numFmtId="0" fontId="2" fillId="3" borderId="27"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6" borderId="19" xfId="0" applyFont="1" applyFill="1" applyBorder="1" applyAlignment="1">
      <alignment horizontal="left" vertical="center"/>
    </xf>
    <xf numFmtId="0" fontId="2" fillId="6" borderId="1" xfId="0" applyFont="1" applyFill="1" applyBorder="1" applyAlignment="1">
      <alignment horizontal="left" vertical="center"/>
    </xf>
    <xf numFmtId="0" fontId="2" fillId="6" borderId="2" xfId="0" applyFont="1" applyFill="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30" fillId="0" borderId="19" xfId="0" applyFont="1" applyBorder="1" applyAlignment="1">
      <alignment horizontal="center" vertical="top"/>
    </xf>
    <xf numFmtId="0" fontId="13" fillId="3" borderId="5" xfId="0" applyFont="1" applyFill="1" applyBorder="1" applyAlignment="1">
      <alignment horizontal="center" vertical="top"/>
    </xf>
    <xf numFmtId="0" fontId="13" fillId="3" borderId="6" xfId="0" applyFont="1" applyFill="1" applyBorder="1" applyAlignment="1">
      <alignment horizontal="center" vertical="top"/>
    </xf>
    <xf numFmtId="0" fontId="17" fillId="3" borderId="8" xfId="1" applyFont="1" applyFill="1" applyBorder="1" applyAlignment="1" applyProtection="1">
      <alignment horizontal="left"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2" fillId="6" borderId="26" xfId="0" applyFont="1" applyFill="1" applyBorder="1" applyAlignment="1">
      <alignment horizontal="lef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15" fillId="3" borderId="3" xfId="0" applyFont="1" applyFill="1" applyBorder="1" applyAlignment="1">
      <alignment horizontal="center" vertical="center"/>
    </xf>
    <xf numFmtId="0" fontId="2" fillId="0" borderId="30" xfId="0" applyFont="1" applyBorder="1" applyAlignment="1">
      <alignment horizontal="center" vertical="center" wrapText="1"/>
    </xf>
    <xf numFmtId="0" fontId="2" fillId="0" borderId="32" xfId="0" applyFont="1" applyBorder="1" applyAlignment="1">
      <alignment horizontal="left" vertical="center"/>
    </xf>
    <xf numFmtId="183" fontId="25" fillId="6" borderId="9" xfId="0" applyNumberFormat="1" applyFont="1" applyFill="1" applyBorder="1" applyAlignment="1">
      <alignment horizontal="center" vertical="center"/>
    </xf>
    <xf numFmtId="183" fontId="25" fillId="6" borderId="10" xfId="0" applyNumberFormat="1" applyFont="1" applyFill="1" applyBorder="1" applyAlignment="1">
      <alignment horizontal="center" vertical="center"/>
    </xf>
    <xf numFmtId="14" fontId="8" fillId="0" borderId="9" xfId="0" applyNumberFormat="1" applyFont="1" applyBorder="1" applyAlignment="1">
      <alignment horizontal="center" vertical="center"/>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15" fillId="3" borderId="10"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184" fontId="15" fillId="3" borderId="8" xfId="0" applyNumberFormat="1" applyFont="1" applyFill="1" applyBorder="1" applyAlignment="1">
      <alignment horizontal="center" vertical="center"/>
    </xf>
    <xf numFmtId="184" fontId="15" fillId="3" borderId="9" xfId="0" applyNumberFormat="1" applyFont="1" applyFill="1" applyBorder="1" applyAlignment="1">
      <alignment horizontal="center" vertical="center"/>
    </xf>
    <xf numFmtId="184" fontId="15" fillId="3" borderId="10" xfId="0" applyNumberFormat="1"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184" fontId="15" fillId="4" borderId="8" xfId="0" applyNumberFormat="1" applyFont="1" applyFill="1" applyBorder="1" applyAlignment="1">
      <alignment horizontal="center" vertical="center"/>
    </xf>
    <xf numFmtId="184" fontId="15" fillId="4" borderId="9" xfId="0" applyNumberFormat="1" applyFont="1" applyFill="1" applyBorder="1" applyAlignment="1">
      <alignment horizontal="center" vertical="center"/>
    </xf>
    <xf numFmtId="184" fontId="15" fillId="4" borderId="10" xfId="0" applyNumberFormat="1" applyFont="1" applyFill="1" applyBorder="1" applyAlignment="1">
      <alignment horizontal="center"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2" fillId="0" borderId="20" xfId="0" applyFont="1" applyBorder="1" applyAlignment="1">
      <alignment horizontal="left" vertical="center"/>
    </xf>
    <xf numFmtId="0" fontId="2" fillId="0" borderId="5" xfId="0" applyFont="1" applyBorder="1" applyAlignment="1">
      <alignment horizontal="left" vertical="center"/>
    </xf>
    <xf numFmtId="0" fontId="2" fillId="0" borderId="21" xfId="0" applyFont="1" applyBorder="1" applyAlignment="1">
      <alignment horizontal="left" vertical="center"/>
    </xf>
    <xf numFmtId="0" fontId="15" fillId="3" borderId="15" xfId="0" applyFont="1" applyFill="1" applyBorder="1" applyAlignment="1">
      <alignment horizontal="center" vertical="center"/>
    </xf>
    <xf numFmtId="0" fontId="15" fillId="3" borderId="15" xfId="0" applyFont="1" applyFill="1" applyBorder="1" applyAlignment="1">
      <alignment horizontal="left" vertical="center"/>
    </xf>
    <xf numFmtId="0" fontId="15" fillId="3" borderId="16" xfId="0" applyFont="1" applyFill="1" applyBorder="1" applyAlignment="1">
      <alignment horizontal="left" vertical="center"/>
    </xf>
    <xf numFmtId="0" fontId="2" fillId="0" borderId="24" xfId="0" applyFont="1" applyBorder="1" applyAlignment="1">
      <alignment horizontal="left" vertical="center"/>
    </xf>
    <xf numFmtId="0" fontId="2" fillId="0" borderId="26" xfId="0" applyFont="1" applyBorder="1" applyAlignment="1">
      <alignment horizontal="left" vertical="center"/>
    </xf>
    <xf numFmtId="182" fontId="2" fillId="6" borderId="55" xfId="0" applyNumberFormat="1" applyFont="1" applyFill="1" applyBorder="1" applyAlignment="1">
      <alignment horizontal="right" vertical="center"/>
    </xf>
    <xf numFmtId="0" fontId="2" fillId="0" borderId="59" xfId="0" applyFont="1" applyBorder="1" applyAlignment="1">
      <alignment horizontal="center" vertical="center"/>
    </xf>
    <xf numFmtId="0" fontId="2" fillId="0" borderId="55" xfId="0" applyFont="1" applyBorder="1" applyAlignment="1">
      <alignment horizontal="center" vertical="center"/>
    </xf>
    <xf numFmtId="0" fontId="15" fillId="3" borderId="43" xfId="0" applyFont="1" applyFill="1" applyBorder="1" applyAlignment="1">
      <alignment horizontal="center" vertical="center"/>
    </xf>
    <xf numFmtId="0" fontId="15" fillId="3" borderId="41" xfId="0" applyFont="1" applyFill="1" applyBorder="1" applyAlignment="1">
      <alignment horizontal="center" vertical="center"/>
    </xf>
    <xf numFmtId="0" fontId="2" fillId="4" borderId="25" xfId="0" applyFont="1" applyFill="1" applyBorder="1" applyAlignment="1">
      <alignment horizontal="left" vertical="center"/>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2" fillId="0" borderId="31" xfId="0" applyFont="1" applyBorder="1" applyAlignment="1">
      <alignment horizontal="left" vertical="center"/>
    </xf>
    <xf numFmtId="0" fontId="2" fillId="0" borderId="43"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4" borderId="4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15" fillId="3" borderId="41" xfId="0" applyFont="1" applyFill="1" applyBorder="1" applyAlignment="1">
      <alignment horizontal="left" vertical="center"/>
    </xf>
    <xf numFmtId="0" fontId="15" fillId="3" borderId="42" xfId="0" applyFont="1" applyFill="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4" borderId="38"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5" xfId="0" applyFont="1" applyFill="1" applyBorder="1" applyAlignment="1">
      <alignment horizontal="left" vertical="center" wrapText="1"/>
    </xf>
    <xf numFmtId="49" fontId="15" fillId="4" borderId="45" xfId="0" applyNumberFormat="1" applyFont="1" applyFill="1" applyBorder="1" applyAlignment="1">
      <alignment horizontal="center" vertical="center"/>
    </xf>
    <xf numFmtId="0" fontId="2" fillId="0" borderId="6" xfId="0" applyFont="1" applyBorder="1" applyAlignment="1">
      <alignment horizontal="left" vertical="center" shrinkToFit="1"/>
    </xf>
    <xf numFmtId="177" fontId="15" fillId="3" borderId="8" xfId="0" applyNumberFormat="1" applyFont="1" applyFill="1" applyBorder="1" applyAlignment="1">
      <alignment horizontal="left" vertical="center"/>
    </xf>
    <xf numFmtId="177" fontId="15" fillId="3" borderId="9" xfId="0" applyNumberFormat="1" applyFont="1" applyFill="1" applyBorder="1" applyAlignment="1">
      <alignment horizontal="left" vertical="center"/>
    </xf>
    <xf numFmtId="177" fontId="15" fillId="3" borderId="10" xfId="0" applyNumberFormat="1" applyFont="1" applyFill="1" applyBorder="1" applyAlignment="1">
      <alignment horizontal="left" vertical="center"/>
    </xf>
    <xf numFmtId="0" fontId="2" fillId="0" borderId="8" xfId="0" applyFont="1" applyBorder="1" applyAlignment="1">
      <alignment horizontal="left" vertical="center" wrapText="1" shrinkToFit="1"/>
    </xf>
    <xf numFmtId="0" fontId="0" fillId="0" borderId="30" xfId="0" applyBorder="1" applyAlignment="1">
      <alignment horizontal="center" vertical="center" wrapText="1"/>
    </xf>
    <xf numFmtId="0" fontId="2" fillId="4" borderId="27" xfId="0" applyFont="1" applyFill="1" applyBorder="1" applyAlignment="1">
      <alignment horizontal="left" vertical="center" wrapText="1"/>
    </xf>
    <xf numFmtId="0" fontId="2" fillId="4" borderId="39"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0" borderId="30"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49" fontId="2" fillId="0" borderId="30" xfId="0" applyNumberFormat="1" applyFont="1" applyBorder="1" applyAlignment="1">
      <alignment horizontal="center" vertical="center"/>
    </xf>
  </cellXfs>
  <cellStyles count="3">
    <cellStyle name="ハイパーリンク" xfId="1" builtinId="8"/>
    <cellStyle name="桁区切り" xfId="2" builtinId="6"/>
    <cellStyle name="標準" xfId="0" builtinId="0"/>
  </cellStyles>
  <dxfs count="108">
    <dxf>
      <font>
        <color auto="1"/>
      </font>
      <fill>
        <patternFill patternType="none">
          <bgColor auto="1"/>
        </patternFill>
      </fill>
    </dxf>
    <dxf>
      <font>
        <color auto="1"/>
      </font>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strike val="0"/>
        <color theme="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ill>
        <patternFill>
          <bgColor theme="0"/>
        </patternFill>
      </fill>
    </dxf>
    <dxf>
      <font>
        <color auto="1"/>
      </font>
      <fill>
        <patternFill patternType="none">
          <bgColor auto="1"/>
        </patternFill>
      </fill>
    </dxf>
    <dxf>
      <font>
        <condense val="0"/>
        <extend val="0"/>
        <color auto="1"/>
      </font>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1"/>
      </font>
      <fill>
        <patternFill patternType="none">
          <bgColor auto="1"/>
        </patternFill>
      </fill>
    </dxf>
    <dxf>
      <font>
        <strike val="0"/>
        <color theme="1"/>
      </font>
      <fill>
        <patternFill patternType="none">
          <bgColor auto="1"/>
        </patternFill>
      </fill>
    </dxf>
    <dxf>
      <font>
        <strike val="0"/>
        <color theme="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ndense val="0"/>
        <extend val="0"/>
        <color auto="1"/>
      </font>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theme="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theme="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theme="1"/>
      </font>
      <fill>
        <patternFill patternType="none">
          <bgColor auto="1"/>
        </patternFill>
      </fill>
    </dxf>
    <dxf>
      <fill>
        <patternFill>
          <bgColor theme="0"/>
        </patternFill>
      </fill>
    </dxf>
    <dxf>
      <font>
        <color auto="1"/>
      </font>
      <fill>
        <patternFill patternType="solid">
          <bgColor theme="0"/>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V$16" lockText="1" noThreeD="1"/>
</file>

<file path=xl/ctrlProps/ctrlProp10.xml><?xml version="1.0" encoding="utf-8"?>
<formControlPr xmlns="http://schemas.microsoft.com/office/spreadsheetml/2009/9/main" objectType="CheckBox" fmlaLink="$AY$64" lockText="1" noThreeD="1"/>
</file>

<file path=xl/ctrlProps/ctrlProp11.xml><?xml version="1.0" encoding="utf-8"?>
<formControlPr xmlns="http://schemas.microsoft.com/office/spreadsheetml/2009/9/main" objectType="CheckBox" fmlaLink="$AV$64" lockText="1" noThreeD="1"/>
</file>

<file path=xl/ctrlProps/ctrlProp12.xml><?xml version="1.0" encoding="utf-8"?>
<formControlPr xmlns="http://schemas.microsoft.com/office/spreadsheetml/2009/9/main" objectType="CheckBox" fmlaLink="$AW$64" lockText="1" noThreeD="1"/>
</file>

<file path=xl/ctrlProps/ctrlProp13.xml><?xml version="1.0" encoding="utf-8"?>
<formControlPr xmlns="http://schemas.microsoft.com/office/spreadsheetml/2009/9/main" objectType="CheckBox" fmlaLink="$AV$66" lockText="1" noThreeD="1"/>
</file>

<file path=xl/ctrlProps/ctrlProp14.xml><?xml version="1.0" encoding="utf-8"?>
<formControlPr xmlns="http://schemas.microsoft.com/office/spreadsheetml/2009/9/main" objectType="CheckBox" fmlaLink="$AW$66" lockText="1" noThreeD="1"/>
</file>

<file path=xl/ctrlProps/ctrlProp15.xml><?xml version="1.0" encoding="utf-8"?>
<formControlPr xmlns="http://schemas.microsoft.com/office/spreadsheetml/2009/9/main" objectType="CheckBox" fmlaLink="$AV$69" lockText="1" noThreeD="1"/>
</file>

<file path=xl/ctrlProps/ctrlProp16.xml><?xml version="1.0" encoding="utf-8"?>
<formControlPr xmlns="http://schemas.microsoft.com/office/spreadsheetml/2009/9/main" objectType="CheckBox" fmlaLink="$AW$69" lockText="1" noThreeD="1"/>
</file>

<file path=xl/ctrlProps/ctrlProp17.xml><?xml version="1.0" encoding="utf-8"?>
<formControlPr xmlns="http://schemas.microsoft.com/office/spreadsheetml/2009/9/main" objectType="CheckBox" fmlaLink="$AV$71" lockText="1" noThreeD="1"/>
</file>

<file path=xl/ctrlProps/ctrlProp18.xml><?xml version="1.0" encoding="utf-8"?>
<formControlPr xmlns="http://schemas.microsoft.com/office/spreadsheetml/2009/9/main" objectType="CheckBox" fmlaLink="$AW$71" lockText="1" noThreeD="1"/>
</file>

<file path=xl/ctrlProps/ctrlProp19.xml><?xml version="1.0" encoding="utf-8"?>
<formControlPr xmlns="http://schemas.microsoft.com/office/spreadsheetml/2009/9/main" objectType="CheckBox" fmlaLink="$AV$87" lockText="1" noThreeD="1"/>
</file>

<file path=xl/ctrlProps/ctrlProp2.xml><?xml version="1.0" encoding="utf-8"?>
<formControlPr xmlns="http://schemas.microsoft.com/office/spreadsheetml/2009/9/main" objectType="CheckBox" fmlaLink="$AV$46" lockText="1" noThreeD="1"/>
</file>

<file path=xl/ctrlProps/ctrlProp20.xml><?xml version="1.0" encoding="utf-8"?>
<formControlPr xmlns="http://schemas.microsoft.com/office/spreadsheetml/2009/9/main" objectType="CheckBox" fmlaLink="$AW$87" lockText="1" noThreeD="1"/>
</file>

<file path=xl/ctrlProps/ctrlProp21.xml><?xml version="1.0" encoding="utf-8"?>
<formControlPr xmlns="http://schemas.microsoft.com/office/spreadsheetml/2009/9/main" objectType="CheckBox" fmlaLink="$AX$87" lockText="1" noThreeD="1"/>
</file>

<file path=xl/ctrlProps/ctrlProp22.xml><?xml version="1.0" encoding="utf-8"?>
<formControlPr xmlns="http://schemas.microsoft.com/office/spreadsheetml/2009/9/main" objectType="CheckBox" fmlaLink="$AY$87" lockText="1" noThreeD="1"/>
</file>

<file path=xl/ctrlProps/ctrlProp23.xml><?xml version="1.0" encoding="utf-8"?>
<formControlPr xmlns="http://schemas.microsoft.com/office/spreadsheetml/2009/9/main" objectType="CheckBox" fmlaLink="AW16" lockText="1" noThreeD="1"/>
</file>

<file path=xl/ctrlProps/ctrlProp24.xml><?xml version="1.0" encoding="utf-8"?>
<formControlPr xmlns="http://schemas.microsoft.com/office/spreadsheetml/2009/9/main" objectType="CheckBox" fmlaLink="AX16" lockText="1" noThreeD="1"/>
</file>

<file path=xl/ctrlProps/ctrlProp25.xml><?xml version="1.0" encoding="utf-8"?>
<formControlPr xmlns="http://schemas.microsoft.com/office/spreadsheetml/2009/9/main" objectType="CheckBox" fmlaLink="AY16" lockText="1" noThreeD="1"/>
</file>

<file path=xl/ctrlProps/ctrlProp26.xml><?xml version="1.0" encoding="utf-8"?>
<formControlPr xmlns="http://schemas.microsoft.com/office/spreadsheetml/2009/9/main" objectType="CheckBox" fmlaLink="$AV$70" lockText="1" noThreeD="1"/>
</file>

<file path=xl/ctrlProps/ctrlProp27.xml><?xml version="1.0" encoding="utf-8"?>
<formControlPr xmlns="http://schemas.microsoft.com/office/spreadsheetml/2009/9/main" objectType="CheckBox" fmlaLink="$AW$70" lockText="1" noThreeD="1"/>
</file>

<file path=xl/ctrlProps/ctrlProp28.xml><?xml version="1.0" encoding="utf-8"?>
<formControlPr xmlns="http://schemas.microsoft.com/office/spreadsheetml/2009/9/main" objectType="CheckBox" fmlaLink="$AV$18" lockText="1" noThreeD="1"/>
</file>

<file path=xl/ctrlProps/ctrlProp29.xml><?xml version="1.0" encoding="utf-8"?>
<formControlPr xmlns="http://schemas.microsoft.com/office/spreadsheetml/2009/9/main" objectType="CheckBox" fmlaLink="$AW$18:$AW$18" lockText="1" noThreeD="1"/>
</file>

<file path=xl/ctrlProps/ctrlProp3.xml><?xml version="1.0" encoding="utf-8"?>
<formControlPr xmlns="http://schemas.microsoft.com/office/spreadsheetml/2009/9/main" objectType="CheckBox" fmlaLink="$AW$46" lockText="1" noThreeD="1"/>
</file>

<file path=xl/ctrlProps/ctrlProp30.xml><?xml version="1.0" encoding="utf-8"?>
<formControlPr xmlns="http://schemas.microsoft.com/office/spreadsheetml/2009/9/main" objectType="CheckBox" fmlaLink="$AX$18" lockText="1" noThreeD="1"/>
</file>

<file path=xl/ctrlProps/ctrlProp31.xml><?xml version="1.0" encoding="utf-8"?>
<formControlPr xmlns="http://schemas.microsoft.com/office/spreadsheetml/2009/9/main" objectType="CheckBox" fmlaLink="$AY$18" lockText="1" noThreeD="1"/>
</file>

<file path=xl/ctrlProps/ctrlProp32.xml><?xml version="1.0" encoding="utf-8"?>
<formControlPr xmlns="http://schemas.microsoft.com/office/spreadsheetml/2009/9/main" objectType="CheckBox" fmlaLink="$AZ$61" lockText="1" noThreeD="1"/>
</file>

<file path=xl/ctrlProps/ctrlProp33.xml><?xml version="1.0" encoding="utf-8"?>
<formControlPr xmlns="http://schemas.microsoft.com/office/spreadsheetml/2009/9/main" objectType="CheckBox" fmlaLink="$BA$61" lockText="1" noThreeD="1"/>
</file>

<file path=xl/ctrlProps/ctrlProp34.xml><?xml version="1.0" encoding="utf-8"?>
<formControlPr xmlns="http://schemas.microsoft.com/office/spreadsheetml/2009/9/main" objectType="CheckBox" fmlaLink="$AV$67" lockText="1" noThreeD="1"/>
</file>

<file path=xl/ctrlProps/ctrlProp35.xml><?xml version="1.0" encoding="utf-8"?>
<formControlPr xmlns="http://schemas.microsoft.com/office/spreadsheetml/2009/9/main" objectType="CheckBox" fmlaLink="$AW$67" lockText="1" noThreeD="1"/>
</file>

<file path=xl/ctrlProps/ctrlProp36.xml><?xml version="1.0" encoding="utf-8"?>
<formControlPr xmlns="http://schemas.microsoft.com/office/spreadsheetml/2009/9/main" objectType="CheckBox" fmlaLink="$AV$68" lockText="1" noThreeD="1"/>
</file>

<file path=xl/ctrlProps/ctrlProp37.xml><?xml version="1.0" encoding="utf-8"?>
<formControlPr xmlns="http://schemas.microsoft.com/office/spreadsheetml/2009/9/main" objectType="CheckBox" fmlaLink="$AW$68" lockText="1" noThreeD="1"/>
</file>

<file path=xl/ctrlProps/ctrlProp38.xml><?xml version="1.0" encoding="utf-8"?>
<formControlPr xmlns="http://schemas.microsoft.com/office/spreadsheetml/2009/9/main" objectType="CheckBox" fmlaLink="$AV$72" lockText="1" noThreeD="1"/>
</file>

<file path=xl/ctrlProps/ctrlProp39.xml><?xml version="1.0" encoding="utf-8"?>
<formControlPr xmlns="http://schemas.microsoft.com/office/spreadsheetml/2009/9/main" objectType="CheckBox" fmlaLink="$AW$72" lockText="1" noThreeD="1"/>
</file>

<file path=xl/ctrlProps/ctrlProp4.xml><?xml version="1.0" encoding="utf-8"?>
<formControlPr xmlns="http://schemas.microsoft.com/office/spreadsheetml/2009/9/main" objectType="CheckBox" fmlaLink="$AX$46" lockText="1" noThreeD="1"/>
</file>

<file path=xl/ctrlProps/ctrlProp40.xml><?xml version="1.0" encoding="utf-8"?>
<formControlPr xmlns="http://schemas.microsoft.com/office/spreadsheetml/2009/9/main" objectType="CheckBox" fmlaLink="$D$37" lockText="1" noThreeD="1"/>
</file>

<file path=xl/ctrlProps/ctrlProp41.xml><?xml version="1.0" encoding="utf-8"?>
<formControlPr xmlns="http://schemas.microsoft.com/office/spreadsheetml/2009/9/main" objectType="CheckBox" fmlaLink="$D$38" lockText="1" noThreeD="1"/>
</file>

<file path=xl/ctrlProps/ctrlProp42.xml><?xml version="1.0" encoding="utf-8"?>
<formControlPr xmlns="http://schemas.microsoft.com/office/spreadsheetml/2009/9/main" objectType="CheckBox" fmlaLink="$D$39" lockText="1" noThreeD="1"/>
</file>

<file path=xl/ctrlProps/ctrlProp43.xml><?xml version="1.0" encoding="utf-8"?>
<formControlPr xmlns="http://schemas.microsoft.com/office/spreadsheetml/2009/9/main" objectType="CheckBox" fmlaLink="$D$40" lockText="1" noThreeD="1"/>
</file>

<file path=xl/ctrlProps/ctrlProp44.xml><?xml version="1.0" encoding="utf-8"?>
<formControlPr xmlns="http://schemas.microsoft.com/office/spreadsheetml/2009/9/main" objectType="CheckBox" fmlaLink="$D$41" lockText="1" noThreeD="1"/>
</file>

<file path=xl/ctrlProps/ctrlProp45.xml><?xml version="1.0" encoding="utf-8"?>
<formControlPr xmlns="http://schemas.microsoft.com/office/spreadsheetml/2009/9/main" objectType="CheckBox" fmlaLink="$D$42" lockText="1" noThreeD="1"/>
</file>

<file path=xl/ctrlProps/ctrlProp46.xml><?xml version="1.0" encoding="utf-8"?>
<formControlPr xmlns="http://schemas.microsoft.com/office/spreadsheetml/2009/9/main" objectType="CheckBox" fmlaLink="$D$36" lockText="1" noThreeD="1"/>
</file>

<file path=xl/ctrlProps/ctrlProp47.xml><?xml version="1.0" encoding="utf-8"?>
<formControlPr xmlns="http://schemas.microsoft.com/office/spreadsheetml/2009/9/main" objectType="CheckBox" fmlaLink="$AV$98" lockText="1" noThreeD="1"/>
</file>

<file path=xl/ctrlProps/ctrlProp48.xml><?xml version="1.0" encoding="utf-8"?>
<formControlPr xmlns="http://schemas.microsoft.com/office/spreadsheetml/2009/9/main" objectType="CheckBox" fmlaLink="$AW$98" lockText="1" noThreeD="1"/>
</file>

<file path=xl/ctrlProps/ctrlProp49.xml><?xml version="1.0" encoding="utf-8"?>
<formControlPr xmlns="http://schemas.microsoft.com/office/spreadsheetml/2009/9/main" objectType="CheckBox" fmlaLink="$AV$100" lockText="1" noThreeD="1"/>
</file>

<file path=xl/ctrlProps/ctrlProp5.xml><?xml version="1.0" encoding="utf-8"?>
<formControlPr xmlns="http://schemas.microsoft.com/office/spreadsheetml/2009/9/main" objectType="CheckBox" fmlaLink="$AV$61" lockText="1" noThreeD="1"/>
</file>

<file path=xl/ctrlProps/ctrlProp50.xml><?xml version="1.0" encoding="utf-8"?>
<formControlPr xmlns="http://schemas.microsoft.com/office/spreadsheetml/2009/9/main" objectType="CheckBox" fmlaLink="$AW$100" lockText="1" noThreeD="1"/>
</file>

<file path=xl/ctrlProps/ctrlProp51.xml><?xml version="1.0" encoding="utf-8"?>
<formControlPr xmlns="http://schemas.microsoft.com/office/spreadsheetml/2009/9/main" objectType="CheckBox" fmlaLink="$AV$97" lockText="1" noThreeD="1"/>
</file>

<file path=xl/ctrlProps/ctrlProp52.xml><?xml version="1.0" encoding="utf-8"?>
<formControlPr xmlns="http://schemas.microsoft.com/office/spreadsheetml/2009/9/main" objectType="CheckBox" fmlaLink="$AW$97" lockText="1" noThreeD="1"/>
</file>

<file path=xl/ctrlProps/ctrlProp53.xml><?xml version="1.0" encoding="utf-8"?>
<formControlPr xmlns="http://schemas.microsoft.com/office/spreadsheetml/2009/9/main" objectType="CheckBox" fmlaLink="$AV$99" lockText="1" noThreeD="1"/>
</file>

<file path=xl/ctrlProps/ctrlProp54.xml><?xml version="1.0" encoding="utf-8"?>
<formControlPr xmlns="http://schemas.microsoft.com/office/spreadsheetml/2009/9/main" objectType="CheckBox" fmlaLink="$AW$99"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W$61" lockText="1" noThreeD="1"/>
</file>

<file path=xl/ctrlProps/ctrlProp7.xml><?xml version="1.0" encoding="utf-8"?>
<formControlPr xmlns="http://schemas.microsoft.com/office/spreadsheetml/2009/9/main" objectType="CheckBox" fmlaLink="$AX$61" lockText="1" noThreeD="1"/>
</file>

<file path=xl/ctrlProps/ctrlProp8.xml><?xml version="1.0" encoding="utf-8"?>
<formControlPr xmlns="http://schemas.microsoft.com/office/spreadsheetml/2009/9/main" objectType="CheckBox" fmlaLink="$AY$61" lockText="1" noThreeD="1"/>
</file>

<file path=xl/ctrlProps/ctrlProp9.xml><?xml version="1.0" encoding="utf-8"?>
<formControlPr xmlns="http://schemas.microsoft.com/office/spreadsheetml/2009/9/main" objectType="CheckBox" fmlaLink="$AX$6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6</xdr:col>
          <xdr:colOff>19050</xdr:colOff>
          <xdr:row>15</xdr:row>
          <xdr:rowOff>219075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44</xdr:row>
          <xdr:rowOff>0</xdr:rowOff>
        </xdr:from>
        <xdr:to>
          <xdr:col>32</xdr:col>
          <xdr:colOff>104775</xdr:colOff>
          <xdr:row>47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44</xdr:row>
          <xdr:rowOff>0</xdr:rowOff>
        </xdr:from>
        <xdr:to>
          <xdr:col>38</xdr:col>
          <xdr:colOff>104775</xdr:colOff>
          <xdr:row>47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44</xdr:row>
          <xdr:rowOff>0</xdr:rowOff>
        </xdr:from>
        <xdr:to>
          <xdr:col>44</xdr:col>
          <xdr:colOff>104775</xdr:colOff>
          <xdr:row>47</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60</xdr:row>
          <xdr:rowOff>9525</xdr:rowOff>
        </xdr:from>
        <xdr:to>
          <xdr:col>11</xdr:col>
          <xdr:colOff>95250</xdr:colOff>
          <xdr:row>60</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60</xdr:row>
          <xdr:rowOff>9525</xdr:rowOff>
        </xdr:from>
        <xdr:to>
          <xdr:col>15</xdr:col>
          <xdr:colOff>95250</xdr:colOff>
          <xdr:row>60</xdr:row>
          <xdr:rowOff>219075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60</xdr:row>
          <xdr:rowOff>9525</xdr:rowOff>
        </xdr:from>
        <xdr:to>
          <xdr:col>27</xdr:col>
          <xdr:colOff>95250</xdr:colOff>
          <xdr:row>60</xdr:row>
          <xdr:rowOff>219075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60</xdr:row>
          <xdr:rowOff>9525</xdr:rowOff>
        </xdr:from>
        <xdr:to>
          <xdr:col>31</xdr:col>
          <xdr:colOff>95250</xdr:colOff>
          <xdr:row>60</xdr:row>
          <xdr:rowOff>219075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63</xdr:row>
          <xdr:rowOff>9525</xdr:rowOff>
        </xdr:from>
        <xdr:to>
          <xdr:col>40</xdr:col>
          <xdr:colOff>95250</xdr:colOff>
          <xdr:row>63</xdr:row>
          <xdr:rowOff>219075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63</xdr:row>
          <xdr:rowOff>9525</xdr:rowOff>
        </xdr:from>
        <xdr:to>
          <xdr:col>44</xdr:col>
          <xdr:colOff>95250</xdr:colOff>
          <xdr:row>63</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63</xdr:row>
          <xdr:rowOff>9525</xdr:rowOff>
        </xdr:from>
        <xdr:to>
          <xdr:col>22</xdr:col>
          <xdr:colOff>95250</xdr:colOff>
          <xdr:row>63</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63</xdr:row>
          <xdr:rowOff>9525</xdr:rowOff>
        </xdr:from>
        <xdr:to>
          <xdr:col>26</xdr:col>
          <xdr:colOff>95250</xdr:colOff>
          <xdr:row>63</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9525</xdr:rowOff>
        </xdr:from>
        <xdr:to>
          <xdr:col>22</xdr:col>
          <xdr:colOff>95250</xdr:colOff>
          <xdr:row>66</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65</xdr:row>
          <xdr:rowOff>9525</xdr:rowOff>
        </xdr:from>
        <xdr:to>
          <xdr:col>26</xdr:col>
          <xdr:colOff>95250</xdr:colOff>
          <xdr:row>66</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xdr:row>
          <xdr:rowOff>9525</xdr:rowOff>
        </xdr:from>
        <xdr:to>
          <xdr:col>22</xdr:col>
          <xdr:colOff>95250</xdr:colOff>
          <xdr:row>68</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68</xdr:row>
          <xdr:rowOff>9525</xdr:rowOff>
        </xdr:from>
        <xdr:to>
          <xdr:col>26</xdr:col>
          <xdr:colOff>95250</xdr:colOff>
          <xdr:row>68</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xdr:row>
          <xdr:rowOff>9525</xdr:rowOff>
        </xdr:from>
        <xdr:to>
          <xdr:col>22</xdr:col>
          <xdr:colOff>95250</xdr:colOff>
          <xdr:row>70</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70</xdr:row>
          <xdr:rowOff>9525</xdr:rowOff>
        </xdr:from>
        <xdr:to>
          <xdr:col>26</xdr:col>
          <xdr:colOff>95250</xdr:colOff>
          <xdr:row>70</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86</xdr:row>
          <xdr:rowOff>9525</xdr:rowOff>
        </xdr:from>
        <xdr:to>
          <xdr:col>18</xdr:col>
          <xdr:colOff>95250</xdr:colOff>
          <xdr:row>86</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86</xdr:row>
          <xdr:rowOff>9525</xdr:rowOff>
        </xdr:from>
        <xdr:to>
          <xdr:col>22</xdr:col>
          <xdr:colOff>95250</xdr:colOff>
          <xdr:row>86</xdr:row>
          <xdr:rowOff>219075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86</xdr:row>
          <xdr:rowOff>9525</xdr:rowOff>
        </xdr:from>
        <xdr:to>
          <xdr:col>40</xdr:col>
          <xdr:colOff>95250</xdr:colOff>
          <xdr:row>86</xdr:row>
          <xdr:rowOff>219075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86</xdr:row>
          <xdr:rowOff>9525</xdr:rowOff>
        </xdr:from>
        <xdr:to>
          <xdr:col>44</xdr:col>
          <xdr:colOff>95250</xdr:colOff>
          <xdr:row>86</xdr:row>
          <xdr:rowOff>219075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19050</xdr:rowOff>
        </xdr:from>
        <xdr:to>
          <xdr:col>16</xdr:col>
          <xdr:colOff>85725</xdr:colOff>
          <xdr:row>16</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19050</xdr:rowOff>
        </xdr:from>
        <xdr:to>
          <xdr:col>26</xdr:col>
          <xdr:colOff>85725</xdr:colOff>
          <xdr:row>16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15</xdr:row>
          <xdr:rowOff>19050</xdr:rowOff>
        </xdr:from>
        <xdr:to>
          <xdr:col>36</xdr:col>
          <xdr:colOff>85725</xdr:colOff>
          <xdr:row>16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xdr:row>
          <xdr:rowOff>9525</xdr:rowOff>
        </xdr:from>
        <xdr:to>
          <xdr:col>22</xdr:col>
          <xdr:colOff>95250</xdr:colOff>
          <xdr:row>69</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69</xdr:row>
          <xdr:rowOff>9525</xdr:rowOff>
        </xdr:from>
        <xdr:to>
          <xdr:col>26</xdr:col>
          <xdr:colOff>95250</xdr:colOff>
          <xdr:row>69</xdr:row>
          <xdr:rowOff>219075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9525</xdr:rowOff>
        </xdr:from>
        <xdr:to>
          <xdr:col>11</xdr:col>
          <xdr:colOff>95250</xdr:colOff>
          <xdr:row>18</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9525</xdr:rowOff>
        </xdr:from>
        <xdr:to>
          <xdr:col>15</xdr:col>
          <xdr:colOff>95250</xdr:colOff>
          <xdr:row>18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xdr:row>
          <xdr:rowOff>9525</xdr:rowOff>
        </xdr:from>
        <xdr:to>
          <xdr:col>24</xdr:col>
          <xdr:colOff>95250</xdr:colOff>
          <xdr:row>18</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16</xdr:row>
          <xdr:rowOff>9525</xdr:rowOff>
        </xdr:from>
        <xdr:to>
          <xdr:col>28</xdr:col>
          <xdr:colOff>95250</xdr:colOff>
          <xdr:row>18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60</xdr:row>
          <xdr:rowOff>9525</xdr:rowOff>
        </xdr:from>
        <xdr:to>
          <xdr:col>40</xdr:col>
          <xdr:colOff>95250</xdr:colOff>
          <xdr:row>60</xdr:row>
          <xdr:rowOff>219075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60</xdr:row>
          <xdr:rowOff>9525</xdr:rowOff>
        </xdr:from>
        <xdr:to>
          <xdr:col>44</xdr:col>
          <xdr:colOff>95250</xdr:colOff>
          <xdr:row>60</xdr:row>
          <xdr:rowOff>219075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66</xdr:row>
          <xdr:rowOff>9525</xdr:rowOff>
        </xdr:from>
        <xdr:to>
          <xdr:col>22</xdr:col>
          <xdr:colOff>95250</xdr:colOff>
          <xdr:row>67</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66</xdr:row>
          <xdr:rowOff>9525</xdr:rowOff>
        </xdr:from>
        <xdr:to>
          <xdr:col>26</xdr:col>
          <xdr:colOff>95250</xdr:colOff>
          <xdr:row>67</xdr:row>
          <xdr:rowOff>28575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9525</xdr:rowOff>
        </xdr:from>
        <xdr:to>
          <xdr:col>22</xdr:col>
          <xdr:colOff>95250</xdr:colOff>
          <xdr:row>68</xdr:row>
          <xdr:rowOff>28575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67</xdr:row>
          <xdr:rowOff>9525</xdr:rowOff>
        </xdr:from>
        <xdr:to>
          <xdr:col>26</xdr:col>
          <xdr:colOff>95250</xdr:colOff>
          <xdr:row>68</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71</xdr:row>
          <xdr:rowOff>9525</xdr:rowOff>
        </xdr:from>
        <xdr:to>
          <xdr:col>22</xdr:col>
          <xdr:colOff>95250</xdr:colOff>
          <xdr:row>71</xdr:row>
          <xdr:rowOff>219075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71</xdr:row>
          <xdr:rowOff>9525</xdr:rowOff>
        </xdr:from>
        <xdr:to>
          <xdr:col>26</xdr:col>
          <xdr:colOff>95250</xdr:colOff>
          <xdr:row>71</xdr:row>
          <xdr:rowOff>219075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161925</xdr:rowOff>
        </xdr:from>
        <xdr:to>
          <xdr:col>9</xdr:col>
          <xdr:colOff>76200</xdr:colOff>
          <xdr:row>37</xdr:row>
          <xdr:rowOff>28575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161925</xdr:rowOff>
        </xdr:from>
        <xdr:to>
          <xdr:col>9</xdr:col>
          <xdr:colOff>76200</xdr:colOff>
          <xdr:row>38</xdr:row>
          <xdr:rowOff>28575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161925</xdr:rowOff>
        </xdr:from>
        <xdr:to>
          <xdr:col>9</xdr:col>
          <xdr:colOff>76200</xdr:colOff>
          <xdr:row>39</xdr:row>
          <xdr:rowOff>28575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38</xdr:row>
          <xdr:rowOff>161925</xdr:rowOff>
        </xdr:from>
        <xdr:to>
          <xdr:col>9</xdr:col>
          <xdr:colOff>76200</xdr:colOff>
          <xdr:row>40</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152400</xdr:rowOff>
        </xdr:from>
        <xdr:to>
          <xdr:col>9</xdr:col>
          <xdr:colOff>76200</xdr:colOff>
          <xdr:row>41</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152400</xdr:rowOff>
        </xdr:from>
        <xdr:to>
          <xdr:col>9</xdr:col>
          <xdr:colOff>76200</xdr:colOff>
          <xdr:row>42</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152400</xdr:rowOff>
        </xdr:from>
        <xdr:to>
          <xdr:col>9</xdr:col>
          <xdr:colOff>76200</xdr:colOff>
          <xdr:row>36</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96</xdr:row>
          <xdr:rowOff>0</xdr:rowOff>
        </xdr:from>
        <xdr:to>
          <xdr:col>43</xdr:col>
          <xdr:colOff>114300</xdr:colOff>
          <xdr:row>96</xdr:row>
          <xdr:rowOff>419100</xdr:rowOff>
        </xdr:to>
        <xdr:grpSp>
          <xdr:nvGrpSpPr>
            <xdr:cNvPr id="2208" name="Group 79">
              <a:extLst>
                <a:ext uri="{FF2B5EF4-FFF2-40B4-BE49-F238E27FC236}">
                  <a16:creationId xmlns:a16="http://schemas.microsoft.com/office/drawing/2014/main" id="{00000000-0008-0000-0100-0000A0080000}"/>
                </a:ext>
              </a:extLst>
            </xdr:cNvPr>
            <xdr:cNvGrpSpPr>
              <a:grpSpLocks/>
            </xdr:cNvGrpSpPr>
          </xdr:nvGrpSpPr>
          <xdr:grpSpPr bwMode="auto">
            <a:xfrm>
              <a:off x="6010275" y="19850100"/>
              <a:ext cx="609600" cy="419100"/>
              <a:chOff x="634" y="2008"/>
              <a:chExt cx="64" cy="44"/>
            </a:xfrm>
          </xdr:grpSpPr>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634" y="200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可能</a:t>
                </a:r>
              </a:p>
            </xdr:txBody>
          </xdr:sp>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634" y="2030"/>
                <a:ext cx="6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不可能</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97</xdr:row>
          <xdr:rowOff>0</xdr:rowOff>
        </xdr:from>
        <xdr:to>
          <xdr:col>43</xdr:col>
          <xdr:colOff>114300</xdr:colOff>
          <xdr:row>97</xdr:row>
          <xdr:rowOff>419100</xdr:rowOff>
        </xdr:to>
        <xdr:grpSp>
          <xdr:nvGrpSpPr>
            <xdr:cNvPr id="2209" name="Group 80">
              <a:extLst>
                <a:ext uri="{FF2B5EF4-FFF2-40B4-BE49-F238E27FC236}">
                  <a16:creationId xmlns:a16="http://schemas.microsoft.com/office/drawing/2014/main" id="{00000000-0008-0000-0100-0000A1080000}"/>
                </a:ext>
              </a:extLst>
            </xdr:cNvPr>
            <xdr:cNvGrpSpPr>
              <a:grpSpLocks/>
            </xdr:cNvGrpSpPr>
          </xdr:nvGrpSpPr>
          <xdr:grpSpPr bwMode="auto">
            <a:xfrm>
              <a:off x="6010275" y="20488275"/>
              <a:ext cx="609600" cy="419100"/>
              <a:chOff x="634" y="2008"/>
              <a:chExt cx="64" cy="44"/>
            </a:xfrm>
          </xdr:grpSpPr>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634" y="200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可能</a:t>
                </a:r>
              </a:p>
            </xdr:txBody>
          </xdr:sp>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634" y="2030"/>
                <a:ext cx="6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不可能</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0</xdr:colOff>
          <xdr:row>99</xdr:row>
          <xdr:rowOff>0</xdr:rowOff>
        </xdr:from>
        <xdr:to>
          <xdr:col>45</xdr:col>
          <xdr:colOff>161925</xdr:colOff>
          <xdr:row>99</xdr:row>
          <xdr:rowOff>419100</xdr:rowOff>
        </xdr:to>
        <xdr:grpSp>
          <xdr:nvGrpSpPr>
            <xdr:cNvPr id="2210" name="Group 86">
              <a:extLst>
                <a:ext uri="{FF2B5EF4-FFF2-40B4-BE49-F238E27FC236}">
                  <a16:creationId xmlns:a16="http://schemas.microsoft.com/office/drawing/2014/main" id="{00000000-0008-0000-0100-0000A2080000}"/>
                </a:ext>
              </a:extLst>
            </xdr:cNvPr>
            <xdr:cNvGrpSpPr>
              <a:grpSpLocks/>
            </xdr:cNvGrpSpPr>
          </xdr:nvGrpSpPr>
          <xdr:grpSpPr bwMode="auto">
            <a:xfrm>
              <a:off x="6010275" y="21764625"/>
              <a:ext cx="904875" cy="419100"/>
              <a:chOff x="634" y="2120"/>
              <a:chExt cx="95" cy="44"/>
            </a:xfrm>
          </xdr:grpSpPr>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634" y="2120"/>
                <a:ext cx="9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理解できる</a:t>
                </a:r>
              </a:p>
            </xdr:txBody>
          </xdr:sp>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634" y="2142"/>
                <a:ext cx="9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理解できない</a:t>
                </a:r>
              </a:p>
            </xdr:txBody>
          </xdr:sp>
        </xdr:grpSp>
        <xdr:clientData/>
      </xdr:twoCellAnchor>
    </mc:Choice>
    <mc:Fallback/>
  </mc:AlternateContent>
  <xdr:twoCellAnchor>
    <xdr:from>
      <xdr:col>2</xdr:col>
      <xdr:colOff>0</xdr:colOff>
      <xdr:row>34</xdr:row>
      <xdr:rowOff>161925</xdr:rowOff>
    </xdr:from>
    <xdr:to>
      <xdr:col>3</xdr:col>
      <xdr:colOff>19050</xdr:colOff>
      <xdr:row>38</xdr:row>
      <xdr:rowOff>57150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1475" y="7019925"/>
          <a:ext cx="1057275" cy="5810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mj-ea"/>
              <a:ea typeface="+mj-ea"/>
            </a:rPr>
            <a:t>（*</a:t>
          </a:r>
          <a:r>
            <a:rPr kumimoji="1" lang="en-US" altLang="ja-JP" sz="1000" b="1">
              <a:solidFill>
                <a:srgbClr val="FF0000"/>
              </a:solidFill>
              <a:latin typeface="+mj-ea"/>
              <a:ea typeface="+mj-ea"/>
            </a:rPr>
            <a:t>1</a:t>
          </a:r>
          <a:r>
            <a:rPr kumimoji="1" lang="ja-JP" altLang="en-US" sz="1000" b="1">
              <a:solidFill>
                <a:srgbClr val="FF0000"/>
              </a:solidFill>
              <a:latin typeface="+mj-ea"/>
              <a:ea typeface="+mj-ea"/>
            </a:rPr>
            <a:t>）勤務日に☑してください。</a:t>
          </a:r>
        </a:p>
      </xdr:txBody>
    </xdr:sp>
    <xdr:clientData/>
  </xdr:twoCellAnchor>
  <mc:AlternateContent xmlns:mc="http://schemas.openxmlformats.org/markup-compatibility/2006">
    <mc:Choice xmlns:a14="http://schemas.microsoft.com/office/drawing/2010/main" Requires="a14">
      <xdr:twoCellAnchor>
        <xdr:from>
          <xdr:col>39</xdr:col>
          <xdr:colOff>0</xdr:colOff>
          <xdr:row>98</xdr:row>
          <xdr:rowOff>0</xdr:rowOff>
        </xdr:from>
        <xdr:to>
          <xdr:col>43</xdr:col>
          <xdr:colOff>114300</xdr:colOff>
          <xdr:row>98</xdr:row>
          <xdr:rowOff>419100</xdr:rowOff>
        </xdr:to>
        <xdr:grpSp>
          <xdr:nvGrpSpPr>
            <xdr:cNvPr id="3" name="Group 80">
              <a:extLst>
                <a:ext uri="{FF2B5EF4-FFF2-40B4-BE49-F238E27FC236}">
                  <a16:creationId xmlns:a16="http://schemas.microsoft.com/office/drawing/2014/main" id="{6820513D-C1FD-4669-B33C-E5917EF7B20C}"/>
                </a:ext>
              </a:extLst>
            </xdr:cNvPr>
            <xdr:cNvGrpSpPr>
              <a:grpSpLocks/>
            </xdr:cNvGrpSpPr>
          </xdr:nvGrpSpPr>
          <xdr:grpSpPr bwMode="auto">
            <a:xfrm>
              <a:off x="6010275" y="21174075"/>
              <a:ext cx="609600" cy="419100"/>
              <a:chOff x="634" y="2008"/>
              <a:chExt cx="64" cy="44"/>
            </a:xfrm>
          </xdr:grpSpPr>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634" y="200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可能</a:t>
                </a:r>
              </a:p>
            </xdr:txBody>
          </xdr:sp>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634" y="2030"/>
                <a:ext cx="60"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不可能</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103</xdr:row>
          <xdr:rowOff>104775</xdr:rowOff>
        </xdr:from>
        <xdr:to>
          <xdr:col>5</xdr:col>
          <xdr:colOff>85725</xdr:colOff>
          <xdr:row>107</xdr:row>
          <xdr:rowOff>19050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8"/>
  <sheetViews>
    <sheetView topLeftCell="A40" workbookViewId="0">
      <selection activeCell="F75" sqref="A75:F77"/>
    </sheetView>
  </sheetViews>
  <sheetFormatPr defaultRowHeight="13.5" x14ac:dyDescent="0.15"/>
  <cols>
    <col min="1" max="1" width="5.5" style="32" bestFit="1" customWidth="1"/>
    <col min="2" max="2" width="5.375" style="32" bestFit="1" customWidth="1"/>
  </cols>
  <sheetData>
    <row r="1" spans="1:2" x14ac:dyDescent="0.15">
      <c r="A1" s="32">
        <v>1953</v>
      </c>
      <c r="B1" s="32" t="s">
        <v>166</v>
      </c>
    </row>
    <row r="2" spans="1:2" x14ac:dyDescent="0.15">
      <c r="A2" s="32">
        <v>1954</v>
      </c>
      <c r="B2" s="32" t="s">
        <v>165</v>
      </c>
    </row>
    <row r="3" spans="1:2" x14ac:dyDescent="0.15">
      <c r="A3" s="32">
        <v>1955</v>
      </c>
      <c r="B3" s="32" t="s">
        <v>167</v>
      </c>
    </row>
    <row r="4" spans="1:2" x14ac:dyDescent="0.15">
      <c r="A4" s="32">
        <v>1956</v>
      </c>
      <c r="B4" s="32" t="s">
        <v>168</v>
      </c>
    </row>
    <row r="5" spans="1:2" x14ac:dyDescent="0.15">
      <c r="A5" s="32">
        <v>1957</v>
      </c>
      <c r="B5" s="32" t="s">
        <v>169</v>
      </c>
    </row>
    <row r="6" spans="1:2" x14ac:dyDescent="0.15">
      <c r="A6" s="32">
        <v>1958</v>
      </c>
      <c r="B6" s="32" t="s">
        <v>170</v>
      </c>
    </row>
    <row r="7" spans="1:2" x14ac:dyDescent="0.15">
      <c r="A7" s="32">
        <v>1959</v>
      </c>
      <c r="B7" s="32" t="s">
        <v>171</v>
      </c>
    </row>
    <row r="8" spans="1:2" x14ac:dyDescent="0.15">
      <c r="A8" s="32">
        <v>1960</v>
      </c>
      <c r="B8" s="32" t="s">
        <v>172</v>
      </c>
    </row>
    <row r="9" spans="1:2" x14ac:dyDescent="0.15">
      <c r="A9" s="32">
        <v>1961</v>
      </c>
      <c r="B9" s="32" t="s">
        <v>173</v>
      </c>
    </row>
    <row r="10" spans="1:2" x14ac:dyDescent="0.15">
      <c r="A10" s="32">
        <v>1962</v>
      </c>
      <c r="B10" s="32" t="s">
        <v>174</v>
      </c>
    </row>
    <row r="11" spans="1:2" x14ac:dyDescent="0.15">
      <c r="A11" s="32">
        <v>1963</v>
      </c>
      <c r="B11" s="32" t="s">
        <v>175</v>
      </c>
    </row>
    <row r="12" spans="1:2" x14ac:dyDescent="0.15">
      <c r="A12" s="32">
        <v>1964</v>
      </c>
      <c r="B12" s="32" t="s">
        <v>176</v>
      </c>
    </row>
    <row r="13" spans="1:2" x14ac:dyDescent="0.15">
      <c r="A13" s="32">
        <v>1965</v>
      </c>
      <c r="B13" s="32" t="s">
        <v>177</v>
      </c>
    </row>
    <row r="14" spans="1:2" x14ac:dyDescent="0.15">
      <c r="A14" s="32">
        <v>1966</v>
      </c>
      <c r="B14" s="32" t="s">
        <v>178</v>
      </c>
    </row>
    <row r="15" spans="1:2" x14ac:dyDescent="0.15">
      <c r="A15" s="32">
        <v>1967</v>
      </c>
      <c r="B15" s="32" t="s">
        <v>179</v>
      </c>
    </row>
    <row r="16" spans="1:2" x14ac:dyDescent="0.15">
      <c r="A16" s="32">
        <v>1968</v>
      </c>
      <c r="B16" s="32" t="s">
        <v>152</v>
      </c>
    </row>
    <row r="17" spans="1:2" x14ac:dyDescent="0.15">
      <c r="A17" s="32">
        <v>1969</v>
      </c>
      <c r="B17" s="32" t="s">
        <v>153</v>
      </c>
    </row>
    <row r="18" spans="1:2" x14ac:dyDescent="0.15">
      <c r="A18" s="32">
        <v>1970</v>
      </c>
      <c r="B18" s="32" t="s">
        <v>154</v>
      </c>
    </row>
    <row r="19" spans="1:2" x14ac:dyDescent="0.15">
      <c r="A19" s="32">
        <v>1971</v>
      </c>
      <c r="B19" s="32" t="s">
        <v>155</v>
      </c>
    </row>
    <row r="20" spans="1:2" x14ac:dyDescent="0.15">
      <c r="A20" s="32">
        <v>1972</v>
      </c>
      <c r="B20" s="32" t="s">
        <v>156</v>
      </c>
    </row>
    <row r="21" spans="1:2" x14ac:dyDescent="0.15">
      <c r="A21" s="32">
        <v>1973</v>
      </c>
      <c r="B21" s="32" t="s">
        <v>157</v>
      </c>
    </row>
    <row r="22" spans="1:2" x14ac:dyDescent="0.15">
      <c r="A22" s="32">
        <v>1974</v>
      </c>
      <c r="B22" s="32" t="s">
        <v>158</v>
      </c>
    </row>
    <row r="23" spans="1:2" x14ac:dyDescent="0.15">
      <c r="A23" s="32">
        <v>1975</v>
      </c>
      <c r="B23" s="32" t="s">
        <v>159</v>
      </c>
    </row>
    <row r="24" spans="1:2" x14ac:dyDescent="0.15">
      <c r="A24" s="32">
        <v>1976</v>
      </c>
      <c r="B24" s="32" t="s">
        <v>160</v>
      </c>
    </row>
    <row r="25" spans="1:2" x14ac:dyDescent="0.15">
      <c r="A25" s="32">
        <v>1977</v>
      </c>
      <c r="B25" s="32" t="s">
        <v>161</v>
      </c>
    </row>
    <row r="26" spans="1:2" x14ac:dyDescent="0.15">
      <c r="A26" s="32">
        <v>1978</v>
      </c>
      <c r="B26" s="32" t="s">
        <v>162</v>
      </c>
    </row>
    <row r="27" spans="1:2" x14ac:dyDescent="0.15">
      <c r="A27" s="32">
        <v>1979</v>
      </c>
      <c r="B27" s="32" t="s">
        <v>163</v>
      </c>
    </row>
    <row r="28" spans="1:2" x14ac:dyDescent="0.15">
      <c r="A28" s="32">
        <v>1980</v>
      </c>
      <c r="B28" s="32" t="s">
        <v>164</v>
      </c>
    </row>
    <row r="29" spans="1:2" x14ac:dyDescent="0.15">
      <c r="A29" s="32">
        <v>1981</v>
      </c>
      <c r="B29" s="32" t="s">
        <v>134</v>
      </c>
    </row>
    <row r="30" spans="1:2" x14ac:dyDescent="0.15">
      <c r="A30" s="32">
        <v>1982</v>
      </c>
      <c r="B30" s="32" t="s">
        <v>135</v>
      </c>
    </row>
    <row r="31" spans="1:2" x14ac:dyDescent="0.15">
      <c r="A31" s="32">
        <v>1983</v>
      </c>
      <c r="B31" s="32" t="s">
        <v>136</v>
      </c>
    </row>
    <row r="32" spans="1:2" x14ac:dyDescent="0.15">
      <c r="A32" s="32">
        <v>1984</v>
      </c>
      <c r="B32" s="32" t="s">
        <v>137</v>
      </c>
    </row>
    <row r="33" spans="1:2" x14ac:dyDescent="0.15">
      <c r="A33" s="32">
        <v>1985</v>
      </c>
      <c r="B33" s="32" t="s">
        <v>138</v>
      </c>
    </row>
    <row r="34" spans="1:2" x14ac:dyDescent="0.15">
      <c r="A34" s="32">
        <v>1986</v>
      </c>
      <c r="B34" s="32" t="s">
        <v>139</v>
      </c>
    </row>
    <row r="35" spans="1:2" x14ac:dyDescent="0.15">
      <c r="A35" s="32">
        <v>1987</v>
      </c>
      <c r="B35" s="32" t="s">
        <v>140</v>
      </c>
    </row>
    <row r="36" spans="1:2" x14ac:dyDescent="0.15">
      <c r="A36" s="32">
        <v>1988</v>
      </c>
      <c r="B36" s="32" t="s">
        <v>141</v>
      </c>
    </row>
    <row r="37" spans="1:2" x14ac:dyDescent="0.15">
      <c r="A37" s="32">
        <v>1989</v>
      </c>
      <c r="B37" s="32" t="s">
        <v>142</v>
      </c>
    </row>
    <row r="38" spans="1:2" x14ac:dyDescent="0.15">
      <c r="A38" s="32">
        <v>1990</v>
      </c>
      <c r="B38" s="32" t="s">
        <v>143</v>
      </c>
    </row>
    <row r="39" spans="1:2" x14ac:dyDescent="0.15">
      <c r="A39" s="32">
        <v>1991</v>
      </c>
      <c r="B39" s="32" t="s">
        <v>144</v>
      </c>
    </row>
    <row r="40" spans="1:2" x14ac:dyDescent="0.15">
      <c r="A40" s="32">
        <v>1992</v>
      </c>
      <c r="B40" s="32" t="s">
        <v>145</v>
      </c>
    </row>
    <row r="41" spans="1:2" x14ac:dyDescent="0.15">
      <c r="A41" s="32">
        <v>1993</v>
      </c>
      <c r="B41" s="32" t="s">
        <v>146</v>
      </c>
    </row>
    <row r="42" spans="1:2" x14ac:dyDescent="0.15">
      <c r="A42" s="32">
        <v>1994</v>
      </c>
      <c r="B42" s="32" t="s">
        <v>147</v>
      </c>
    </row>
    <row r="43" spans="1:2" x14ac:dyDescent="0.15">
      <c r="A43" s="32">
        <v>1995</v>
      </c>
      <c r="B43" s="32" t="s">
        <v>148</v>
      </c>
    </row>
    <row r="44" spans="1:2" x14ac:dyDescent="0.15">
      <c r="A44" s="32">
        <v>1996</v>
      </c>
      <c r="B44" s="32" t="s">
        <v>149</v>
      </c>
    </row>
    <row r="45" spans="1:2" x14ac:dyDescent="0.15">
      <c r="A45" s="32">
        <v>1997</v>
      </c>
      <c r="B45" s="32" t="s">
        <v>150</v>
      </c>
    </row>
    <row r="46" spans="1:2" x14ac:dyDescent="0.15">
      <c r="A46" s="32">
        <v>1998</v>
      </c>
      <c r="B46" s="32" t="s">
        <v>151</v>
      </c>
    </row>
    <row r="47" spans="1:2" x14ac:dyDescent="0.15">
      <c r="A47" s="32">
        <v>1999</v>
      </c>
      <c r="B47" s="32" t="s">
        <v>133</v>
      </c>
    </row>
    <row r="48" spans="1:2" x14ac:dyDescent="0.15">
      <c r="A48" s="32">
        <v>2000</v>
      </c>
      <c r="B48" s="32" t="s">
        <v>132</v>
      </c>
    </row>
    <row r="49" spans="1:2" x14ac:dyDescent="0.15">
      <c r="A49" s="32">
        <v>2001</v>
      </c>
      <c r="B49" s="32" t="s">
        <v>180</v>
      </c>
    </row>
    <row r="50" spans="1:2" x14ac:dyDescent="0.15">
      <c r="A50" s="32">
        <v>2002</v>
      </c>
      <c r="B50" s="32" t="s">
        <v>181</v>
      </c>
    </row>
    <row r="51" spans="1:2" x14ac:dyDescent="0.15">
      <c r="A51" s="32">
        <v>2003</v>
      </c>
      <c r="B51" s="32" t="s">
        <v>182</v>
      </c>
    </row>
    <row r="52" spans="1:2" x14ac:dyDescent="0.15">
      <c r="A52" s="32">
        <v>2004</v>
      </c>
      <c r="B52" s="32" t="s">
        <v>183</v>
      </c>
    </row>
    <row r="53" spans="1:2" x14ac:dyDescent="0.15">
      <c r="A53" s="32">
        <v>2005</v>
      </c>
      <c r="B53" s="32" t="s">
        <v>184</v>
      </c>
    </row>
    <row r="54" spans="1:2" x14ac:dyDescent="0.15">
      <c r="A54" s="32">
        <v>2006</v>
      </c>
      <c r="B54" s="32" t="s">
        <v>185</v>
      </c>
    </row>
    <row r="55" spans="1:2" x14ac:dyDescent="0.15">
      <c r="A55" s="32">
        <v>2007</v>
      </c>
      <c r="B55" s="32" t="s">
        <v>186</v>
      </c>
    </row>
    <row r="56" spans="1:2" x14ac:dyDescent="0.15">
      <c r="A56" s="32">
        <v>2008</v>
      </c>
      <c r="B56" s="32" t="s">
        <v>187</v>
      </c>
    </row>
    <row r="57" spans="1:2" x14ac:dyDescent="0.15">
      <c r="A57" s="32">
        <v>2009</v>
      </c>
      <c r="B57" s="32" t="s">
        <v>188</v>
      </c>
    </row>
    <row r="58" spans="1:2" x14ac:dyDescent="0.15">
      <c r="A58" s="32">
        <v>2010</v>
      </c>
      <c r="B58" s="32" t="s">
        <v>189</v>
      </c>
    </row>
    <row r="59" spans="1:2" x14ac:dyDescent="0.15">
      <c r="A59" s="32">
        <v>2011</v>
      </c>
      <c r="B59" s="32" t="s">
        <v>190</v>
      </c>
    </row>
    <row r="60" spans="1:2" x14ac:dyDescent="0.15">
      <c r="A60" s="32">
        <v>2012</v>
      </c>
      <c r="B60" s="32" t="s">
        <v>191</v>
      </c>
    </row>
    <row r="61" spans="1:2" x14ac:dyDescent="0.15">
      <c r="A61" s="32">
        <v>2013</v>
      </c>
      <c r="B61" s="32" t="s">
        <v>192</v>
      </c>
    </row>
    <row r="62" spans="1:2" x14ac:dyDescent="0.15">
      <c r="A62" s="32">
        <v>2014</v>
      </c>
      <c r="B62" s="32" t="s">
        <v>193</v>
      </c>
    </row>
    <row r="63" spans="1:2" x14ac:dyDescent="0.15">
      <c r="A63" s="32">
        <v>2015</v>
      </c>
      <c r="B63" s="32" t="s">
        <v>194</v>
      </c>
    </row>
    <row r="64" spans="1:2" x14ac:dyDescent="0.15">
      <c r="A64" s="32">
        <v>2016</v>
      </c>
      <c r="B64" s="32" t="s">
        <v>195</v>
      </c>
    </row>
    <row r="65" spans="1:2" x14ac:dyDescent="0.15">
      <c r="A65" s="32">
        <v>2017</v>
      </c>
      <c r="B65" s="32" t="s">
        <v>196</v>
      </c>
    </row>
    <row r="66" spans="1:2" x14ac:dyDescent="0.15">
      <c r="A66" s="32">
        <v>2018</v>
      </c>
      <c r="B66" s="32" t="s">
        <v>197</v>
      </c>
    </row>
    <row r="67" spans="1:2" x14ac:dyDescent="0.15">
      <c r="A67" s="32">
        <v>2019</v>
      </c>
      <c r="B67" s="32" t="s">
        <v>198</v>
      </c>
    </row>
    <row r="68" spans="1:2" x14ac:dyDescent="0.15">
      <c r="A68" s="32">
        <v>2020</v>
      </c>
      <c r="B68" s="32" t="s">
        <v>199</v>
      </c>
    </row>
    <row r="69" spans="1:2" x14ac:dyDescent="0.15">
      <c r="A69" s="32">
        <v>2021</v>
      </c>
      <c r="B69" s="32" t="s">
        <v>200</v>
      </c>
    </row>
    <row r="70" spans="1:2" x14ac:dyDescent="0.15">
      <c r="A70" s="32">
        <v>2022</v>
      </c>
      <c r="B70" s="32" t="s">
        <v>201</v>
      </c>
    </row>
    <row r="71" spans="1:2" x14ac:dyDescent="0.15">
      <c r="A71" s="32">
        <v>2023</v>
      </c>
      <c r="B71" s="32" t="s">
        <v>202</v>
      </c>
    </row>
    <row r="72" spans="1:2" x14ac:dyDescent="0.15">
      <c r="A72" s="32">
        <v>2024</v>
      </c>
      <c r="B72" s="32" t="s">
        <v>203</v>
      </c>
    </row>
    <row r="73" spans="1:2" x14ac:dyDescent="0.15">
      <c r="A73" s="32">
        <v>2025</v>
      </c>
      <c r="B73" s="32" t="s">
        <v>204</v>
      </c>
    </row>
    <row r="74" spans="1:2" x14ac:dyDescent="0.15">
      <c r="A74" s="32">
        <v>2026</v>
      </c>
      <c r="B74" s="32" t="s">
        <v>205</v>
      </c>
    </row>
    <row r="75" spans="1:2" x14ac:dyDescent="0.15">
      <c r="A75" s="32">
        <v>2027</v>
      </c>
      <c r="B75" s="32" t="s">
        <v>206</v>
      </c>
    </row>
    <row r="76" spans="1:2" x14ac:dyDescent="0.15">
      <c r="A76" s="32">
        <v>2028</v>
      </c>
      <c r="B76" s="32" t="s">
        <v>207</v>
      </c>
    </row>
    <row r="77" spans="1:2" x14ac:dyDescent="0.15">
      <c r="A77" s="32">
        <v>2029</v>
      </c>
      <c r="B77" s="32" t="s">
        <v>208</v>
      </c>
    </row>
    <row r="78" spans="1:2" x14ac:dyDescent="0.15">
      <c r="A78" s="32">
        <v>2030</v>
      </c>
      <c r="B78" s="32" t="s">
        <v>209</v>
      </c>
    </row>
    <row r="79" spans="1:2" x14ac:dyDescent="0.15">
      <c r="A79" s="32">
        <v>2031</v>
      </c>
      <c r="B79" s="32" t="s">
        <v>210</v>
      </c>
    </row>
    <row r="80" spans="1:2" x14ac:dyDescent="0.15">
      <c r="A80" s="32">
        <v>2032</v>
      </c>
      <c r="B80" s="32" t="s">
        <v>211</v>
      </c>
    </row>
    <row r="81" spans="1:2" x14ac:dyDescent="0.15">
      <c r="A81" s="32">
        <v>2033</v>
      </c>
      <c r="B81" s="32" t="s">
        <v>212</v>
      </c>
    </row>
    <row r="82" spans="1:2" x14ac:dyDescent="0.15">
      <c r="A82" s="32">
        <v>2034</v>
      </c>
      <c r="B82" s="32" t="s">
        <v>213</v>
      </c>
    </row>
    <row r="83" spans="1:2" x14ac:dyDescent="0.15">
      <c r="A83" s="32">
        <v>2035</v>
      </c>
      <c r="B83" s="32" t="s">
        <v>214</v>
      </c>
    </row>
    <row r="84" spans="1:2" x14ac:dyDescent="0.15">
      <c r="A84" s="32">
        <v>2036</v>
      </c>
      <c r="B84" s="32" t="s">
        <v>215</v>
      </c>
    </row>
    <row r="85" spans="1:2" x14ac:dyDescent="0.15">
      <c r="A85" s="32">
        <v>2037</v>
      </c>
      <c r="B85" s="32" t="s">
        <v>216</v>
      </c>
    </row>
    <row r="86" spans="1:2" x14ac:dyDescent="0.15">
      <c r="A86" s="32">
        <v>2038</v>
      </c>
      <c r="B86" s="32" t="s">
        <v>217</v>
      </c>
    </row>
    <row r="87" spans="1:2" x14ac:dyDescent="0.15">
      <c r="A87" s="32">
        <v>2039</v>
      </c>
      <c r="B87" s="32" t="s">
        <v>218</v>
      </c>
    </row>
    <row r="88" spans="1:2" x14ac:dyDescent="0.15">
      <c r="A88" s="32">
        <v>2040</v>
      </c>
      <c r="B88" s="32" t="s">
        <v>219</v>
      </c>
    </row>
    <row r="89" spans="1:2" x14ac:dyDescent="0.15">
      <c r="A89" s="32">
        <v>2041</v>
      </c>
      <c r="B89" s="32" t="s">
        <v>220</v>
      </c>
    </row>
    <row r="90" spans="1:2" x14ac:dyDescent="0.15">
      <c r="A90" s="32">
        <v>2042</v>
      </c>
      <c r="B90" s="32" t="s">
        <v>221</v>
      </c>
    </row>
    <row r="91" spans="1:2" x14ac:dyDescent="0.15">
      <c r="A91" s="32">
        <v>2043</v>
      </c>
      <c r="B91" s="32" t="s">
        <v>222</v>
      </c>
    </row>
    <row r="92" spans="1:2" x14ac:dyDescent="0.15">
      <c r="A92" s="32">
        <v>2044</v>
      </c>
      <c r="B92" s="32" t="s">
        <v>223</v>
      </c>
    </row>
    <row r="93" spans="1:2" x14ac:dyDescent="0.15">
      <c r="A93" s="32">
        <v>2045</v>
      </c>
      <c r="B93" s="32" t="s">
        <v>224</v>
      </c>
    </row>
    <row r="94" spans="1:2" x14ac:dyDescent="0.15">
      <c r="A94" s="32">
        <v>2046</v>
      </c>
      <c r="B94" s="32" t="s">
        <v>225</v>
      </c>
    </row>
    <row r="95" spans="1:2" x14ac:dyDescent="0.15">
      <c r="A95" s="32">
        <v>2047</v>
      </c>
      <c r="B95" s="32" t="s">
        <v>226</v>
      </c>
    </row>
    <row r="96" spans="1:2" x14ac:dyDescent="0.15">
      <c r="A96" s="32">
        <v>2048</v>
      </c>
      <c r="B96" s="32" t="s">
        <v>227</v>
      </c>
    </row>
    <row r="97" spans="1:2" x14ac:dyDescent="0.15">
      <c r="A97" s="32">
        <v>2049</v>
      </c>
      <c r="B97" s="32" t="s">
        <v>228</v>
      </c>
    </row>
    <row r="98" spans="1:2" x14ac:dyDescent="0.15">
      <c r="A98" s="32">
        <v>2050</v>
      </c>
      <c r="B98" s="32" t="s">
        <v>229</v>
      </c>
    </row>
  </sheetData>
  <phoneticPr fontId="1"/>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A109"/>
  <sheetViews>
    <sheetView tabSelected="1" view="pageBreakPreview" topLeftCell="B1" zoomScaleNormal="100" zoomScaleSheetLayoutView="100" workbookViewId="0">
      <pane xSplit="46" ySplit="4" topLeftCell="AV5" activePane="bottomRight" state="frozen"/>
      <selection activeCell="B1" sqref="B1"/>
      <selection pane="topRight" activeCell="AV1" sqref="AV1"/>
      <selection pane="bottomLeft" activeCell="B5" sqref="B5"/>
      <selection pane="bottomRight" activeCell="AN98" sqref="AN98"/>
    </sheetView>
  </sheetViews>
  <sheetFormatPr defaultColWidth="1.625" defaultRowHeight="12.95" customHeight="1" x14ac:dyDescent="0.15"/>
  <cols>
    <col min="1" max="1" width="1.625" style="1" customWidth="1"/>
    <col min="2" max="2" width="3.25" style="1" customWidth="1"/>
    <col min="3" max="3" width="13.625" style="1" customWidth="1"/>
    <col min="4" max="4" width="1.625" style="1" customWidth="1"/>
    <col min="5" max="9" width="2" style="1" customWidth="1"/>
    <col min="10" max="45" width="1.625" style="1" customWidth="1"/>
    <col min="46" max="46" width="3" style="1" customWidth="1"/>
    <col min="47" max="47" width="11.25" style="1" customWidth="1"/>
    <col min="48" max="54" width="5.625" style="1" customWidth="1"/>
    <col min="55" max="63" width="2.625" style="1" customWidth="1"/>
    <col min="64" max="16384" width="1.625" style="1"/>
  </cols>
  <sheetData>
    <row r="1" spans="2:51" ht="18" customHeight="1" x14ac:dyDescent="0.15">
      <c r="B1" s="40"/>
      <c r="C1" s="40"/>
      <c r="D1" s="140" t="s">
        <v>438</v>
      </c>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40"/>
      <c r="AQ1" s="139"/>
      <c r="AR1" s="139"/>
      <c r="AS1" s="139"/>
      <c r="AT1" s="139"/>
      <c r="AU1" s="68"/>
    </row>
    <row r="2" spans="2:51" ht="4.5" customHeight="1" x14ac:dyDescent="0.15">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43"/>
      <c r="AL2" s="43"/>
      <c r="AM2" s="43"/>
      <c r="AN2" s="43"/>
      <c r="AO2" s="43"/>
      <c r="AP2" s="43"/>
      <c r="AQ2" s="43"/>
      <c r="AR2" s="43"/>
      <c r="AS2" s="43"/>
      <c r="AT2" s="43"/>
      <c r="AU2" s="43"/>
    </row>
    <row r="3" spans="2:51" ht="18" customHeight="1" x14ac:dyDescent="0.15">
      <c r="B3" s="111" t="s">
        <v>234</v>
      </c>
      <c r="C3" s="111"/>
      <c r="D3" s="163" t="s">
        <v>232</v>
      </c>
      <c r="E3" s="163"/>
      <c r="F3" s="163"/>
      <c r="G3" s="163"/>
      <c r="H3" s="163"/>
      <c r="I3" s="40"/>
      <c r="J3" s="164" t="s">
        <v>442</v>
      </c>
      <c r="K3" s="164"/>
      <c r="L3" s="164"/>
      <c r="M3" s="164"/>
      <c r="N3" s="164"/>
      <c r="O3" s="40"/>
      <c r="P3" s="165" t="s">
        <v>233</v>
      </c>
      <c r="Q3" s="165"/>
      <c r="R3" s="165"/>
      <c r="S3" s="165"/>
      <c r="T3" s="165"/>
      <c r="U3" s="40"/>
      <c r="V3" s="114" t="s">
        <v>441</v>
      </c>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69"/>
    </row>
    <row r="4" spans="2:51" ht="4.5" customHeight="1" x14ac:dyDescent="0.15">
      <c r="B4" s="39"/>
      <c r="C4" s="39"/>
      <c r="D4" s="39"/>
      <c r="E4" s="39"/>
      <c r="F4" s="39"/>
      <c r="G4" s="39"/>
      <c r="H4" s="39"/>
      <c r="I4" s="39"/>
      <c r="J4" s="39"/>
      <c r="K4" s="33"/>
      <c r="L4" s="33"/>
      <c r="M4" s="33"/>
      <c r="N4" s="33"/>
      <c r="O4" s="33"/>
      <c r="P4" s="33"/>
      <c r="Q4" s="33"/>
      <c r="R4" s="33"/>
      <c r="S4" s="33"/>
      <c r="T4" s="33"/>
      <c r="U4" s="33"/>
      <c r="V4" s="33"/>
      <c r="W4" s="33"/>
      <c r="X4" s="33"/>
      <c r="Y4" s="33"/>
      <c r="Z4" s="33"/>
      <c r="AA4" s="33"/>
      <c r="AB4" s="33"/>
      <c r="AC4" s="33"/>
      <c r="AD4" s="39"/>
      <c r="AE4" s="39"/>
      <c r="AF4" s="39"/>
      <c r="AG4" s="39"/>
      <c r="AH4" s="39"/>
      <c r="AI4" s="39"/>
      <c r="AJ4" s="39"/>
      <c r="AK4" s="41"/>
      <c r="AL4" s="41"/>
      <c r="AM4" s="41"/>
      <c r="AN4" s="41"/>
      <c r="AO4" s="41"/>
      <c r="AP4" s="39"/>
      <c r="AQ4" s="42"/>
      <c r="AR4" s="42"/>
      <c r="AS4" s="42"/>
      <c r="AT4" s="42"/>
      <c r="AU4" s="68"/>
    </row>
    <row r="5" spans="2:51" ht="18" customHeight="1" x14ac:dyDescent="0.15">
      <c r="B5" s="14">
        <v>1</v>
      </c>
      <c r="C5" s="10" t="s">
        <v>0</v>
      </c>
      <c r="D5" s="11"/>
      <c r="E5" s="127" t="s">
        <v>40</v>
      </c>
      <c r="F5" s="128"/>
      <c r="G5" s="128"/>
      <c r="H5" s="128"/>
      <c r="I5" s="128"/>
      <c r="J5" s="128"/>
      <c r="K5" s="128"/>
      <c r="L5" s="128"/>
      <c r="M5" s="132"/>
      <c r="N5" s="132"/>
      <c r="O5" s="132"/>
      <c r="P5" s="132"/>
      <c r="Q5" s="132"/>
      <c r="R5" s="132"/>
      <c r="S5" s="132"/>
      <c r="T5" s="132"/>
      <c r="U5" s="131" t="s">
        <v>22</v>
      </c>
      <c r="V5" s="131"/>
      <c r="W5" s="132"/>
      <c r="X5" s="132"/>
      <c r="Y5" s="132"/>
      <c r="Z5" s="132"/>
      <c r="AA5" s="132"/>
      <c r="AB5" s="131" t="s">
        <v>23</v>
      </c>
      <c r="AC5" s="131"/>
      <c r="AD5" s="132"/>
      <c r="AE5" s="132"/>
      <c r="AF5" s="132"/>
      <c r="AG5" s="132"/>
      <c r="AH5" s="132"/>
      <c r="AI5" s="131" t="s">
        <v>12</v>
      </c>
      <c r="AJ5" s="131"/>
      <c r="AK5" s="129"/>
      <c r="AL5" s="129"/>
      <c r="AM5" s="129"/>
      <c r="AN5" s="129"/>
      <c r="AO5" s="129"/>
      <c r="AP5" s="129"/>
      <c r="AQ5" s="129"/>
      <c r="AR5" s="129"/>
      <c r="AS5" s="129"/>
      <c r="AT5" s="130"/>
      <c r="AU5" s="70" t="str">
        <f>CONCATENATE(M5,"/",W5,"/",AD5)</f>
        <v>//</v>
      </c>
    </row>
    <row r="6" spans="2:51" ht="15" customHeight="1" x14ac:dyDescent="0.15">
      <c r="B6" s="15">
        <v>2</v>
      </c>
      <c r="C6" s="2" t="s">
        <v>27</v>
      </c>
      <c r="D6" s="3"/>
      <c r="E6" s="136" t="s">
        <v>76</v>
      </c>
      <c r="F6" s="136"/>
      <c r="G6" s="136"/>
      <c r="H6" s="136"/>
      <c r="I6" s="136"/>
      <c r="J6" s="136"/>
      <c r="K6" s="326"/>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8"/>
      <c r="AU6" s="71"/>
    </row>
    <row r="7" spans="2:51" ht="24" customHeight="1" x14ac:dyDescent="0.15">
      <c r="B7" s="16"/>
      <c r="C7" s="115" t="s">
        <v>118</v>
      </c>
      <c r="D7" s="116"/>
      <c r="E7" s="291" t="s">
        <v>49</v>
      </c>
      <c r="F7" s="291"/>
      <c r="G7" s="291"/>
      <c r="H7" s="291"/>
      <c r="I7" s="291"/>
      <c r="J7" s="291"/>
      <c r="K7" s="329"/>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1"/>
      <c r="AU7" s="71"/>
    </row>
    <row r="8" spans="2:51" ht="15" customHeight="1" x14ac:dyDescent="0.15">
      <c r="B8" s="15">
        <v>3</v>
      </c>
      <c r="C8" s="2" t="s">
        <v>26</v>
      </c>
      <c r="D8" s="3"/>
      <c r="E8" s="136" t="s">
        <v>77</v>
      </c>
      <c r="F8" s="136"/>
      <c r="G8" s="136"/>
      <c r="H8" s="136"/>
      <c r="I8" s="136"/>
      <c r="J8" s="136"/>
      <c r="K8" s="133"/>
      <c r="L8" s="134"/>
      <c r="M8" s="134"/>
      <c r="N8" s="134"/>
      <c r="O8" s="134"/>
      <c r="P8" s="134"/>
      <c r="Q8" s="134"/>
      <c r="R8" s="134"/>
      <c r="S8" s="134"/>
      <c r="T8" s="134"/>
      <c r="U8" s="134"/>
      <c r="V8" s="134"/>
      <c r="W8" s="134"/>
      <c r="X8" s="134"/>
      <c r="Y8" s="134"/>
      <c r="Z8" s="134"/>
      <c r="AA8" s="135"/>
      <c r="AB8" s="136" t="s">
        <v>1</v>
      </c>
      <c r="AC8" s="136"/>
      <c r="AD8" s="136"/>
      <c r="AE8" s="136"/>
      <c r="AF8" s="136"/>
      <c r="AG8" s="133"/>
      <c r="AH8" s="134"/>
      <c r="AI8" s="134"/>
      <c r="AJ8" s="134"/>
      <c r="AK8" s="134"/>
      <c r="AL8" s="134"/>
      <c r="AM8" s="134"/>
      <c r="AN8" s="134"/>
      <c r="AO8" s="134"/>
      <c r="AP8" s="134"/>
      <c r="AQ8" s="134"/>
      <c r="AR8" s="134"/>
      <c r="AS8" s="134"/>
      <c r="AT8" s="135"/>
      <c r="AU8" s="72"/>
    </row>
    <row r="9" spans="2:51" ht="13.5" customHeight="1" x14ac:dyDescent="0.15">
      <c r="B9" s="17"/>
      <c r="D9" s="5"/>
      <c r="E9" s="117" t="s">
        <v>50</v>
      </c>
      <c r="F9" s="118"/>
      <c r="G9" s="118"/>
      <c r="H9" s="118"/>
      <c r="I9" s="118"/>
      <c r="J9" s="119"/>
      <c r="K9" s="346"/>
      <c r="L9" s="347"/>
      <c r="M9" s="347"/>
      <c r="N9" s="347"/>
      <c r="O9" s="347"/>
      <c r="P9" s="347"/>
      <c r="Q9" s="347"/>
      <c r="R9" s="347"/>
      <c r="S9" s="347"/>
      <c r="T9" s="347"/>
      <c r="U9" s="347"/>
      <c r="V9" s="347"/>
      <c r="W9" s="347"/>
      <c r="X9" s="347"/>
      <c r="Y9" s="347"/>
      <c r="Z9" s="347"/>
      <c r="AA9" s="348"/>
      <c r="AB9" s="137"/>
      <c r="AC9" s="137"/>
      <c r="AD9" s="137"/>
      <c r="AE9" s="137"/>
      <c r="AF9" s="137"/>
      <c r="AG9" s="349"/>
      <c r="AH9" s="126"/>
      <c r="AI9" s="126"/>
      <c r="AJ9" s="126"/>
      <c r="AK9" s="126"/>
      <c r="AL9" s="126"/>
      <c r="AM9" s="126"/>
      <c r="AN9" s="126"/>
      <c r="AO9" s="126"/>
      <c r="AP9" s="126"/>
      <c r="AQ9" s="126"/>
      <c r="AR9" s="126"/>
      <c r="AS9" s="126"/>
      <c r="AT9" s="350"/>
      <c r="AU9" s="72"/>
    </row>
    <row r="10" spans="2:51" ht="13.5" customHeight="1" x14ac:dyDescent="0.15">
      <c r="B10" s="16"/>
      <c r="C10" s="7"/>
      <c r="D10" s="8"/>
      <c r="E10" s="120"/>
      <c r="F10" s="121"/>
      <c r="G10" s="121"/>
      <c r="H10" s="121"/>
      <c r="I10" s="121"/>
      <c r="J10" s="122"/>
      <c r="K10" s="349"/>
      <c r="L10" s="126"/>
      <c r="M10" s="126"/>
      <c r="N10" s="126"/>
      <c r="O10" s="126"/>
      <c r="P10" s="126"/>
      <c r="Q10" s="126"/>
      <c r="R10" s="126"/>
      <c r="S10" s="126"/>
      <c r="T10" s="126"/>
      <c r="U10" s="126"/>
      <c r="V10" s="126"/>
      <c r="W10" s="126"/>
      <c r="X10" s="126"/>
      <c r="Y10" s="126"/>
      <c r="Z10" s="126"/>
      <c r="AA10" s="350"/>
      <c r="AB10" s="138"/>
      <c r="AC10" s="138"/>
      <c r="AD10" s="138"/>
      <c r="AE10" s="138"/>
      <c r="AF10" s="138"/>
      <c r="AG10" s="120" t="s">
        <v>40</v>
      </c>
      <c r="AH10" s="121"/>
      <c r="AI10" s="121"/>
      <c r="AJ10" s="121"/>
      <c r="AK10" s="126"/>
      <c r="AL10" s="126"/>
      <c r="AM10" s="126"/>
      <c r="AN10" s="125" t="s">
        <v>106</v>
      </c>
      <c r="AO10" s="125"/>
      <c r="AP10" s="125"/>
      <c r="AQ10" s="125"/>
      <c r="AR10" s="123" t="str">
        <f>IF(AK10="","",IF(AG8="大阪歯科大学",INDEX('C'!B:B,MATCH(AK10,'C'!A:A,0),1),"-"))</f>
        <v/>
      </c>
      <c r="AS10" s="123"/>
      <c r="AT10" s="124"/>
      <c r="AU10" s="73"/>
    </row>
    <row r="11" spans="2:51" ht="18" customHeight="1" x14ac:dyDescent="0.15">
      <c r="B11" s="15">
        <v>4</v>
      </c>
      <c r="C11" s="2" t="s">
        <v>48</v>
      </c>
      <c r="D11" s="3"/>
      <c r="E11" s="220" t="s">
        <v>78</v>
      </c>
      <c r="F11" s="221"/>
      <c r="G11" s="112"/>
      <c r="H11" s="112"/>
      <c r="I11" s="112"/>
      <c r="J11" s="112"/>
      <c r="K11" s="112"/>
      <c r="L11" s="112"/>
      <c r="M11" s="112"/>
      <c r="N11" s="113"/>
      <c r="O11" s="351"/>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3"/>
      <c r="AU11" s="74"/>
    </row>
    <row r="12" spans="2:51" ht="18" customHeight="1" x14ac:dyDescent="0.15">
      <c r="B12" s="16"/>
      <c r="C12" s="7"/>
      <c r="D12" s="8"/>
      <c r="E12" s="358"/>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59"/>
      <c r="AL12" s="359"/>
      <c r="AM12" s="359"/>
      <c r="AN12" s="359"/>
      <c r="AO12" s="359"/>
      <c r="AP12" s="359"/>
      <c r="AQ12" s="359"/>
      <c r="AR12" s="359"/>
      <c r="AS12" s="359"/>
      <c r="AT12" s="360"/>
      <c r="AU12" s="71"/>
    </row>
    <row r="13" spans="2:51" ht="24" customHeight="1" x14ac:dyDescent="0.15">
      <c r="B13" s="14">
        <v>5</v>
      </c>
      <c r="C13" s="10" t="s">
        <v>25</v>
      </c>
      <c r="D13" s="11"/>
      <c r="E13" s="149" t="s">
        <v>79</v>
      </c>
      <c r="F13" s="149"/>
      <c r="G13" s="149"/>
      <c r="H13" s="149"/>
      <c r="I13" s="357"/>
      <c r="J13" s="357"/>
      <c r="K13" s="357"/>
      <c r="L13" s="357"/>
      <c r="M13" s="357"/>
      <c r="N13" s="357"/>
      <c r="O13" s="357"/>
      <c r="P13" s="357"/>
      <c r="Q13" s="149" t="s">
        <v>80</v>
      </c>
      <c r="R13" s="149"/>
      <c r="S13" s="149"/>
      <c r="T13" s="149"/>
      <c r="U13" s="357"/>
      <c r="V13" s="357"/>
      <c r="W13" s="357"/>
      <c r="X13" s="357"/>
      <c r="Y13" s="357"/>
      <c r="Z13" s="357"/>
      <c r="AA13" s="357"/>
      <c r="AB13" s="357"/>
      <c r="AC13" s="149" t="s">
        <v>81</v>
      </c>
      <c r="AD13" s="149"/>
      <c r="AE13" s="149"/>
      <c r="AF13" s="149"/>
      <c r="AG13" s="332"/>
      <c r="AH13" s="333"/>
      <c r="AI13" s="333"/>
      <c r="AJ13" s="333"/>
      <c r="AK13" s="333"/>
      <c r="AL13" s="333"/>
      <c r="AM13" s="333"/>
      <c r="AN13" s="333"/>
      <c r="AO13" s="333"/>
      <c r="AP13" s="333"/>
      <c r="AQ13" s="333"/>
      <c r="AR13" s="333"/>
      <c r="AS13" s="333"/>
      <c r="AT13" s="334"/>
      <c r="AU13" s="75"/>
    </row>
    <row r="14" spans="2:51" ht="18" customHeight="1" x14ac:dyDescent="0.15">
      <c r="B14" s="14">
        <v>6</v>
      </c>
      <c r="C14" s="10" t="s">
        <v>82</v>
      </c>
      <c r="D14" s="11"/>
      <c r="E14" s="364"/>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60"/>
      <c r="AU14" s="71"/>
    </row>
    <row r="15" spans="2:51" ht="18" customHeight="1" x14ac:dyDescent="0.15">
      <c r="B15" s="14">
        <v>7</v>
      </c>
      <c r="C15" s="10" t="s">
        <v>2</v>
      </c>
      <c r="D15" s="11"/>
      <c r="E15" s="145" t="s">
        <v>40</v>
      </c>
      <c r="F15" s="131"/>
      <c r="G15" s="131"/>
      <c r="H15" s="131"/>
      <c r="I15" s="132"/>
      <c r="J15" s="132"/>
      <c r="K15" s="132"/>
      <c r="L15" s="132"/>
      <c r="M15" s="132"/>
      <c r="N15" s="132"/>
      <c r="O15" s="132"/>
      <c r="P15" s="131" t="s">
        <v>22</v>
      </c>
      <c r="Q15" s="131"/>
      <c r="R15" s="132"/>
      <c r="S15" s="132"/>
      <c r="T15" s="132"/>
      <c r="U15" s="132"/>
      <c r="V15" s="132"/>
      <c r="W15" s="131" t="s">
        <v>23</v>
      </c>
      <c r="X15" s="131"/>
      <c r="Y15" s="132"/>
      <c r="Z15" s="132"/>
      <c r="AA15" s="132"/>
      <c r="AB15" s="132"/>
      <c r="AC15" s="132"/>
      <c r="AD15" s="131" t="s">
        <v>12</v>
      </c>
      <c r="AE15" s="131"/>
      <c r="AF15" s="377" t="str">
        <f>CONCATENATE(I15,"/",R15,"/",Y15)</f>
        <v>//</v>
      </c>
      <c r="AG15" s="377"/>
      <c r="AH15" s="208" t="s">
        <v>24</v>
      </c>
      <c r="AI15" s="208"/>
      <c r="AJ15" s="208"/>
      <c r="AK15" s="208"/>
      <c r="AL15" s="208"/>
      <c r="AM15" s="208"/>
      <c r="AN15" s="148" t="str">
        <f>IF(R15="","",DATEDIF(AF15,AU5,"Y"))</f>
        <v/>
      </c>
      <c r="AO15" s="148"/>
      <c r="AP15" s="148"/>
      <c r="AQ15" s="208" t="s">
        <v>22</v>
      </c>
      <c r="AR15" s="208"/>
      <c r="AS15" s="208"/>
      <c r="AT15" s="44" t="s">
        <v>83</v>
      </c>
      <c r="AU15" s="76"/>
    </row>
    <row r="16" spans="2:51" ht="18" customHeight="1" x14ac:dyDescent="0.15">
      <c r="B16" s="14">
        <v>8</v>
      </c>
      <c r="C16" s="10" t="s">
        <v>3</v>
      </c>
      <c r="D16" s="11"/>
      <c r="E16" s="181"/>
      <c r="F16" s="181"/>
      <c r="G16" s="175" t="s">
        <v>5</v>
      </c>
      <c r="H16" s="175"/>
      <c r="I16" s="175"/>
      <c r="J16" s="175"/>
      <c r="K16" s="175"/>
      <c r="L16" s="175"/>
      <c r="M16" s="175"/>
      <c r="N16" s="175"/>
      <c r="O16" s="181"/>
      <c r="P16" s="181"/>
      <c r="Q16" s="175" t="s">
        <v>6</v>
      </c>
      <c r="R16" s="175"/>
      <c r="S16" s="175"/>
      <c r="T16" s="175"/>
      <c r="U16" s="175"/>
      <c r="V16" s="175"/>
      <c r="W16" s="175"/>
      <c r="X16" s="175"/>
      <c r="Y16" s="181"/>
      <c r="Z16" s="181"/>
      <c r="AA16" s="175" t="s">
        <v>8</v>
      </c>
      <c r="AB16" s="175"/>
      <c r="AC16" s="175"/>
      <c r="AD16" s="175"/>
      <c r="AE16" s="175"/>
      <c r="AF16" s="175"/>
      <c r="AG16" s="175"/>
      <c r="AH16" s="175"/>
      <c r="AI16" s="181"/>
      <c r="AJ16" s="181"/>
      <c r="AK16" s="175" t="s">
        <v>7</v>
      </c>
      <c r="AL16" s="175"/>
      <c r="AM16" s="175"/>
      <c r="AN16" s="175"/>
      <c r="AO16" s="175"/>
      <c r="AP16" s="175"/>
      <c r="AQ16" s="175"/>
      <c r="AR16" s="175"/>
      <c r="AS16" s="335" t="str">
        <f>IF(COUNTIF(AV16:AY16,TRUE)&gt;0,COUNTIF(AV16:AY16,TRUE),"")</f>
        <v/>
      </c>
      <c r="AT16" s="336"/>
      <c r="AU16" s="77"/>
      <c r="AV16" s="1" t="b">
        <v>0</v>
      </c>
      <c r="AW16" s="1" t="b">
        <v>0</v>
      </c>
      <c r="AX16" s="1" t="b">
        <v>0</v>
      </c>
      <c r="AY16" s="1" t="b">
        <v>0</v>
      </c>
    </row>
    <row r="17" spans="2:51" ht="10.5" customHeight="1" x14ac:dyDescent="0.15">
      <c r="B17" s="259">
        <v>9</v>
      </c>
      <c r="C17" s="261" t="s">
        <v>74</v>
      </c>
      <c r="D17" s="253"/>
      <c r="E17" s="220" t="s">
        <v>57</v>
      </c>
      <c r="F17" s="221"/>
      <c r="G17" s="221"/>
      <c r="H17" s="221"/>
      <c r="I17" s="222"/>
      <c r="J17" s="161"/>
      <c r="K17" s="159"/>
      <c r="L17" s="244" t="s">
        <v>47</v>
      </c>
      <c r="M17" s="244"/>
      <c r="N17" s="159"/>
      <c r="O17" s="159"/>
      <c r="P17" s="244" t="s">
        <v>45</v>
      </c>
      <c r="Q17" s="246"/>
      <c r="R17" s="220" t="s">
        <v>58</v>
      </c>
      <c r="S17" s="221"/>
      <c r="T17" s="221"/>
      <c r="U17" s="221"/>
      <c r="V17" s="222"/>
      <c r="W17" s="161"/>
      <c r="X17" s="159"/>
      <c r="Y17" s="244" t="s">
        <v>47</v>
      </c>
      <c r="Z17" s="244"/>
      <c r="AA17" s="159"/>
      <c r="AB17" s="159"/>
      <c r="AC17" s="244" t="s">
        <v>45</v>
      </c>
      <c r="AD17" s="246"/>
      <c r="AE17" s="281" t="s">
        <v>59</v>
      </c>
      <c r="AF17" s="282"/>
      <c r="AG17" s="282"/>
      <c r="AH17" s="282"/>
      <c r="AI17" s="282"/>
      <c r="AJ17" s="282"/>
      <c r="AK17" s="282"/>
      <c r="AL17" s="282"/>
      <c r="AM17" s="282"/>
      <c r="AN17" s="283"/>
      <c r="AO17" s="361" t="s">
        <v>62</v>
      </c>
      <c r="AP17" s="150"/>
      <c r="AQ17" s="150"/>
      <c r="AR17" s="100"/>
      <c r="AS17" s="150" t="s">
        <v>63</v>
      </c>
      <c r="AT17" s="151"/>
      <c r="AU17" s="78"/>
      <c r="AV17" s="18"/>
    </row>
    <row r="18" spans="2:51" ht="15" customHeight="1" x14ac:dyDescent="0.15">
      <c r="B18" s="260"/>
      <c r="C18" s="262"/>
      <c r="D18" s="263"/>
      <c r="E18" s="120"/>
      <c r="F18" s="121"/>
      <c r="G18" s="121"/>
      <c r="H18" s="121"/>
      <c r="I18" s="122"/>
      <c r="J18" s="162"/>
      <c r="K18" s="160"/>
      <c r="L18" s="245"/>
      <c r="M18" s="245"/>
      <c r="N18" s="160"/>
      <c r="O18" s="160"/>
      <c r="P18" s="245"/>
      <c r="Q18" s="247"/>
      <c r="R18" s="120"/>
      <c r="S18" s="121"/>
      <c r="T18" s="121"/>
      <c r="U18" s="121"/>
      <c r="V18" s="122"/>
      <c r="W18" s="162"/>
      <c r="X18" s="160"/>
      <c r="Y18" s="245"/>
      <c r="Z18" s="245"/>
      <c r="AA18" s="160"/>
      <c r="AB18" s="160"/>
      <c r="AC18" s="245"/>
      <c r="AD18" s="247"/>
      <c r="AE18" s="284"/>
      <c r="AF18" s="285"/>
      <c r="AG18" s="285"/>
      <c r="AH18" s="285"/>
      <c r="AI18" s="285"/>
      <c r="AJ18" s="285"/>
      <c r="AK18" s="285"/>
      <c r="AL18" s="285"/>
      <c r="AM18" s="285"/>
      <c r="AN18" s="286"/>
      <c r="AO18" s="362"/>
      <c r="AP18" s="363"/>
      <c r="AQ18" s="363"/>
      <c r="AR18" s="26" t="s">
        <v>53</v>
      </c>
      <c r="AS18" s="155"/>
      <c r="AT18" s="156"/>
      <c r="AU18" s="79"/>
      <c r="AV18" s="1" t="b">
        <v>0</v>
      </c>
      <c r="AW18" s="1" t="b">
        <v>0</v>
      </c>
      <c r="AX18" s="1" t="b">
        <v>0</v>
      </c>
      <c r="AY18" s="1" t="b">
        <v>0</v>
      </c>
    </row>
    <row r="19" spans="2:51" ht="27.75" customHeight="1" x14ac:dyDescent="0.15">
      <c r="B19" s="15">
        <v>10</v>
      </c>
      <c r="C19" s="2" t="s">
        <v>21</v>
      </c>
      <c r="D19" s="3"/>
      <c r="E19" s="354" t="s">
        <v>363</v>
      </c>
      <c r="F19" s="355"/>
      <c r="G19" s="355"/>
      <c r="H19" s="355"/>
      <c r="I19" s="356"/>
      <c r="J19" s="141"/>
      <c r="K19" s="141"/>
      <c r="L19" s="141"/>
      <c r="M19" s="142"/>
      <c r="N19" s="143" t="s">
        <v>4</v>
      </c>
      <c r="O19" s="144"/>
      <c r="P19" s="145" t="s">
        <v>41</v>
      </c>
      <c r="Q19" s="131"/>
      <c r="R19" s="131"/>
      <c r="S19" s="131"/>
      <c r="T19" s="131"/>
      <c r="U19" s="131"/>
      <c r="V19" s="131"/>
      <c r="W19" s="131"/>
      <c r="X19" s="131"/>
      <c r="Y19" s="131"/>
      <c r="Z19" s="131"/>
      <c r="AA19" s="131"/>
      <c r="AB19" s="131"/>
      <c r="AC19" s="146"/>
      <c r="AD19" s="141"/>
      <c r="AE19" s="141"/>
      <c r="AF19" s="141"/>
      <c r="AG19" s="142"/>
      <c r="AH19" s="143" t="s">
        <v>4</v>
      </c>
      <c r="AI19" s="144"/>
      <c r="AJ19" s="145" t="s">
        <v>52</v>
      </c>
      <c r="AK19" s="131"/>
      <c r="AL19" s="131"/>
      <c r="AM19" s="131"/>
      <c r="AN19" s="146"/>
      <c r="AO19" s="141"/>
      <c r="AP19" s="141"/>
      <c r="AQ19" s="141"/>
      <c r="AR19" s="142"/>
      <c r="AS19" s="143" t="s">
        <v>4</v>
      </c>
      <c r="AT19" s="144"/>
      <c r="AU19" s="20"/>
    </row>
    <row r="20" spans="2:51" ht="12" customHeight="1" x14ac:dyDescent="0.15">
      <c r="B20" s="15">
        <v>11</v>
      </c>
      <c r="C20" s="2" t="s">
        <v>18</v>
      </c>
      <c r="D20" s="3"/>
      <c r="E20" s="145" t="s">
        <v>84</v>
      </c>
      <c r="F20" s="131"/>
      <c r="G20" s="131"/>
      <c r="H20" s="131"/>
      <c r="I20" s="131"/>
      <c r="J20" s="131"/>
      <c r="K20" s="131"/>
      <c r="L20" s="131"/>
      <c r="M20" s="131"/>
      <c r="N20" s="131"/>
      <c r="O20" s="131"/>
      <c r="P20" s="146"/>
      <c r="Q20" s="145">
        <v>1</v>
      </c>
      <c r="R20" s="131"/>
      <c r="S20" s="131"/>
      <c r="T20" s="131"/>
      <c r="U20" s="131"/>
      <c r="V20" s="131"/>
      <c r="W20" s="131"/>
      <c r="X20" s="131"/>
      <c r="Y20" s="131"/>
      <c r="Z20" s="146"/>
      <c r="AA20" s="145">
        <v>2</v>
      </c>
      <c r="AB20" s="131"/>
      <c r="AC20" s="131"/>
      <c r="AD20" s="131"/>
      <c r="AE20" s="131"/>
      <c r="AF20" s="131"/>
      <c r="AG20" s="131"/>
      <c r="AH20" s="131"/>
      <c r="AI20" s="131"/>
      <c r="AJ20" s="146"/>
      <c r="AK20" s="145">
        <v>3</v>
      </c>
      <c r="AL20" s="131"/>
      <c r="AM20" s="131"/>
      <c r="AN20" s="131"/>
      <c r="AO20" s="131"/>
      <c r="AP20" s="131"/>
      <c r="AQ20" s="131"/>
      <c r="AR20" s="131"/>
      <c r="AS20" s="131"/>
      <c r="AT20" s="146"/>
      <c r="AU20" s="63"/>
    </row>
    <row r="21" spans="2:51" ht="18" customHeight="1" x14ac:dyDescent="0.15">
      <c r="B21" s="17"/>
      <c r="C21" s="195" t="s">
        <v>252</v>
      </c>
      <c r="D21" s="5"/>
      <c r="E21" s="145" t="s">
        <v>19</v>
      </c>
      <c r="F21" s="131"/>
      <c r="G21" s="131"/>
      <c r="H21" s="131"/>
      <c r="I21" s="131"/>
      <c r="J21" s="131"/>
      <c r="K21" s="131"/>
      <c r="L21" s="131"/>
      <c r="M21" s="131"/>
      <c r="N21" s="131"/>
      <c r="O21" s="131"/>
      <c r="P21" s="146"/>
      <c r="Q21" s="142"/>
      <c r="R21" s="181"/>
      <c r="S21" s="181"/>
      <c r="T21" s="181"/>
      <c r="U21" s="181"/>
      <c r="V21" s="181"/>
      <c r="W21" s="181"/>
      <c r="X21" s="181"/>
      <c r="Y21" s="181"/>
      <c r="Z21" s="380"/>
      <c r="AA21" s="387"/>
      <c r="AB21" s="388"/>
      <c r="AC21" s="388"/>
      <c r="AD21" s="388"/>
      <c r="AE21" s="388"/>
      <c r="AF21" s="388"/>
      <c r="AG21" s="388"/>
      <c r="AH21" s="388"/>
      <c r="AI21" s="388"/>
      <c r="AJ21" s="389"/>
      <c r="AK21" s="337"/>
      <c r="AL21" s="338"/>
      <c r="AM21" s="338"/>
      <c r="AN21" s="338"/>
      <c r="AO21" s="338"/>
      <c r="AP21" s="338"/>
      <c r="AQ21" s="338"/>
      <c r="AR21" s="338"/>
      <c r="AS21" s="338"/>
      <c r="AT21" s="339"/>
      <c r="AU21" s="80"/>
    </row>
    <row r="22" spans="2:51" ht="30" customHeight="1" x14ac:dyDescent="0.15">
      <c r="B22" s="17"/>
      <c r="C22" s="195"/>
      <c r="D22" s="5"/>
      <c r="E22" s="354" t="s">
        <v>131</v>
      </c>
      <c r="F22" s="131"/>
      <c r="G22" s="131"/>
      <c r="H22" s="131"/>
      <c r="I22" s="131"/>
      <c r="J22" s="131"/>
      <c r="K22" s="131"/>
      <c r="L22" s="131"/>
      <c r="M22" s="131"/>
      <c r="N22" s="131"/>
      <c r="O22" s="131"/>
      <c r="P22" s="146"/>
      <c r="Q22" s="381"/>
      <c r="R22" s="382"/>
      <c r="S22" s="382"/>
      <c r="T22" s="382"/>
      <c r="U22" s="382"/>
      <c r="V22" s="382"/>
      <c r="W22" s="382"/>
      <c r="X22" s="382"/>
      <c r="Y22" s="382"/>
      <c r="Z22" s="383"/>
      <c r="AA22" s="390"/>
      <c r="AB22" s="391"/>
      <c r="AC22" s="391"/>
      <c r="AD22" s="391"/>
      <c r="AE22" s="391"/>
      <c r="AF22" s="391"/>
      <c r="AG22" s="391"/>
      <c r="AH22" s="391"/>
      <c r="AI22" s="391"/>
      <c r="AJ22" s="392"/>
      <c r="AK22" s="340"/>
      <c r="AL22" s="341"/>
      <c r="AM22" s="341"/>
      <c r="AN22" s="341"/>
      <c r="AO22" s="341"/>
      <c r="AP22" s="341"/>
      <c r="AQ22" s="341"/>
      <c r="AR22" s="341"/>
      <c r="AS22" s="341"/>
      <c r="AT22" s="342"/>
      <c r="AU22" s="81"/>
    </row>
    <row r="23" spans="2:51" ht="18" customHeight="1" x14ac:dyDescent="0.15">
      <c r="B23" s="16"/>
      <c r="C23" s="7"/>
      <c r="D23" s="8"/>
      <c r="E23" s="145" t="s">
        <v>20</v>
      </c>
      <c r="F23" s="131"/>
      <c r="G23" s="131"/>
      <c r="H23" s="131"/>
      <c r="I23" s="131"/>
      <c r="J23" s="131"/>
      <c r="K23" s="131"/>
      <c r="L23" s="131"/>
      <c r="M23" s="131"/>
      <c r="N23" s="131"/>
      <c r="O23" s="131"/>
      <c r="P23" s="146"/>
      <c r="Q23" s="384"/>
      <c r="R23" s="385"/>
      <c r="S23" s="385"/>
      <c r="T23" s="385"/>
      <c r="U23" s="385"/>
      <c r="V23" s="385"/>
      <c r="W23" s="385"/>
      <c r="X23" s="385"/>
      <c r="Y23" s="385"/>
      <c r="Z23" s="386"/>
      <c r="AA23" s="393"/>
      <c r="AB23" s="394"/>
      <c r="AC23" s="394"/>
      <c r="AD23" s="394"/>
      <c r="AE23" s="394"/>
      <c r="AF23" s="394"/>
      <c r="AG23" s="394"/>
      <c r="AH23" s="394"/>
      <c r="AI23" s="394"/>
      <c r="AJ23" s="395"/>
      <c r="AK23" s="343"/>
      <c r="AL23" s="344"/>
      <c r="AM23" s="344"/>
      <c r="AN23" s="344"/>
      <c r="AO23" s="344"/>
      <c r="AP23" s="344"/>
      <c r="AQ23" s="344"/>
      <c r="AR23" s="344"/>
      <c r="AS23" s="344"/>
      <c r="AT23" s="345"/>
      <c r="AU23" s="82"/>
    </row>
    <row r="24" spans="2:51" ht="15" customHeight="1" x14ac:dyDescent="0.15">
      <c r="B24" s="15">
        <v>12</v>
      </c>
      <c r="C24" s="2" t="s">
        <v>14</v>
      </c>
      <c r="D24" s="3"/>
      <c r="E24" s="149" t="s">
        <v>51</v>
      </c>
      <c r="F24" s="149"/>
      <c r="G24" s="149"/>
      <c r="H24" s="149"/>
      <c r="I24" s="149"/>
      <c r="J24" s="149"/>
      <c r="K24" s="149"/>
      <c r="L24" s="141"/>
      <c r="M24" s="141"/>
      <c r="N24" s="141"/>
      <c r="O24" s="142"/>
      <c r="P24" s="143" t="s">
        <v>4</v>
      </c>
      <c r="Q24" s="144"/>
      <c r="R24" s="157" t="s">
        <v>17</v>
      </c>
      <c r="S24" s="158"/>
      <c r="T24" s="158"/>
      <c r="U24" s="158"/>
      <c r="V24" s="158"/>
      <c r="W24" s="158"/>
      <c r="X24" s="158"/>
      <c r="Y24" s="158"/>
      <c r="Z24" s="158"/>
      <c r="AA24" s="158"/>
      <c r="AB24" s="158"/>
      <c r="AC24" s="158"/>
      <c r="AD24" s="158"/>
      <c r="AE24" s="158"/>
      <c r="AF24" s="158"/>
      <c r="AG24" s="158"/>
      <c r="AH24" s="158"/>
      <c r="AI24" s="158"/>
      <c r="AJ24" s="158"/>
      <c r="AK24" s="158"/>
      <c r="AL24" s="158"/>
      <c r="AM24" s="143"/>
      <c r="AN24" s="141"/>
      <c r="AO24" s="141"/>
      <c r="AP24" s="141"/>
      <c r="AQ24" s="142"/>
      <c r="AR24" s="143" t="s">
        <v>13</v>
      </c>
      <c r="AS24" s="144"/>
      <c r="AT24" s="144"/>
      <c r="AU24" s="20"/>
    </row>
    <row r="25" spans="2:51" ht="15" customHeight="1" x14ac:dyDescent="0.15">
      <c r="B25" s="17"/>
      <c r="D25" s="5"/>
      <c r="E25" s="149" t="s">
        <v>15</v>
      </c>
      <c r="F25" s="149"/>
      <c r="G25" s="149"/>
      <c r="H25" s="149"/>
      <c r="I25" s="149"/>
      <c r="J25" s="149"/>
      <c r="K25" s="149"/>
      <c r="L25" s="141"/>
      <c r="M25" s="141"/>
      <c r="N25" s="141"/>
      <c r="O25" s="142"/>
      <c r="P25" s="143" t="s">
        <v>4</v>
      </c>
      <c r="Q25" s="144"/>
      <c r="R25" s="157" t="s">
        <v>28</v>
      </c>
      <c r="S25" s="158"/>
      <c r="T25" s="158"/>
      <c r="U25" s="158"/>
      <c r="V25" s="158"/>
      <c r="W25" s="158"/>
      <c r="X25" s="158"/>
      <c r="Y25" s="158"/>
      <c r="Z25" s="158"/>
      <c r="AA25" s="158"/>
      <c r="AB25" s="158"/>
      <c r="AC25" s="158"/>
      <c r="AD25" s="158"/>
      <c r="AE25" s="158"/>
      <c r="AF25" s="158"/>
      <c r="AG25" s="158"/>
      <c r="AH25" s="158"/>
      <c r="AI25" s="158"/>
      <c r="AJ25" s="158"/>
      <c r="AK25" s="158"/>
      <c r="AL25" s="158"/>
      <c r="AM25" s="143"/>
      <c r="AN25" s="141"/>
      <c r="AO25" s="141"/>
      <c r="AP25" s="141"/>
      <c r="AQ25" s="142"/>
      <c r="AR25" s="143" t="s">
        <v>13</v>
      </c>
      <c r="AS25" s="144"/>
      <c r="AT25" s="144"/>
      <c r="AU25" s="20"/>
    </row>
    <row r="26" spans="2:51" ht="15" customHeight="1" x14ac:dyDescent="0.15">
      <c r="B26" s="16"/>
      <c r="C26" s="7"/>
      <c r="D26" s="8"/>
      <c r="E26" s="149" t="s">
        <v>16</v>
      </c>
      <c r="F26" s="149"/>
      <c r="G26" s="149"/>
      <c r="H26" s="149"/>
      <c r="I26" s="149"/>
      <c r="J26" s="149"/>
      <c r="K26" s="149"/>
      <c r="L26" s="274" t="str">
        <f>IF(L24=0,"",(AN25/AN24)+L24)</f>
        <v/>
      </c>
      <c r="M26" s="274"/>
      <c r="N26" s="274"/>
      <c r="O26" s="147"/>
      <c r="P26" s="215" t="s">
        <v>4</v>
      </c>
      <c r="Q26" s="216"/>
      <c r="R26" s="157" t="s">
        <v>75</v>
      </c>
      <c r="S26" s="158"/>
      <c r="T26" s="158"/>
      <c r="U26" s="158"/>
      <c r="V26" s="158"/>
      <c r="W26" s="158"/>
      <c r="X26" s="158"/>
      <c r="Y26" s="158"/>
      <c r="Z26" s="158"/>
      <c r="AA26" s="158"/>
      <c r="AB26" s="158"/>
      <c r="AC26" s="158"/>
      <c r="AD26" s="158"/>
      <c r="AE26" s="158"/>
      <c r="AF26" s="158"/>
      <c r="AG26" s="158"/>
      <c r="AH26" s="158"/>
      <c r="AI26" s="158"/>
      <c r="AJ26" s="158"/>
      <c r="AK26" s="158"/>
      <c r="AL26" s="158"/>
      <c r="AM26" s="143"/>
      <c r="AN26" s="147" t="str">
        <f>IF(L25=0,"",AN25/AN24)</f>
        <v/>
      </c>
      <c r="AO26" s="148"/>
      <c r="AP26" s="148"/>
      <c r="AQ26" s="148"/>
      <c r="AR26" s="215" t="s">
        <v>4</v>
      </c>
      <c r="AS26" s="367"/>
      <c r="AT26" s="367"/>
      <c r="AU26" s="83"/>
    </row>
    <row r="27" spans="2:51" ht="11.25" x14ac:dyDescent="0.15">
      <c r="B27" s="15">
        <v>13</v>
      </c>
      <c r="C27" s="2" t="s">
        <v>403</v>
      </c>
      <c r="D27" s="3"/>
      <c r="E27" s="157"/>
      <c r="F27" s="158"/>
      <c r="G27" s="158"/>
      <c r="H27" s="158"/>
      <c r="I27" s="158"/>
      <c r="J27" s="158"/>
      <c r="K27" s="158"/>
      <c r="L27" s="158"/>
      <c r="M27" s="158"/>
      <c r="N27" s="143"/>
      <c r="O27" s="145" t="s">
        <v>402</v>
      </c>
      <c r="P27" s="131"/>
      <c r="Q27" s="131"/>
      <c r="R27" s="131"/>
      <c r="S27" s="131"/>
      <c r="T27" s="131"/>
      <c r="U27" s="131"/>
      <c r="V27" s="131"/>
      <c r="W27" s="131"/>
      <c r="X27" s="131"/>
      <c r="Y27" s="131"/>
      <c r="Z27" s="131"/>
      <c r="AA27" s="131"/>
      <c r="AB27" s="131"/>
      <c r="AC27" s="131"/>
      <c r="AD27" s="146"/>
      <c r="AE27" s="220" t="s">
        <v>124</v>
      </c>
      <c r="AF27" s="221"/>
      <c r="AG27" s="221"/>
      <c r="AH27" s="221"/>
      <c r="AI27" s="221"/>
      <c r="AJ27" s="221"/>
      <c r="AK27" s="221"/>
      <c r="AL27" s="221"/>
      <c r="AM27" s="221"/>
      <c r="AN27" s="221"/>
      <c r="AO27" s="221"/>
      <c r="AP27" s="221"/>
      <c r="AQ27" s="221"/>
      <c r="AR27" s="221"/>
      <c r="AS27" s="221"/>
      <c r="AT27" s="222"/>
      <c r="AU27" s="63"/>
    </row>
    <row r="28" spans="2:51" ht="13.5" customHeight="1" x14ac:dyDescent="0.15">
      <c r="B28" s="17"/>
      <c r="C28" s="1" t="s">
        <v>126</v>
      </c>
      <c r="D28" s="5"/>
      <c r="E28" s="157" t="s">
        <v>400</v>
      </c>
      <c r="F28" s="158"/>
      <c r="G28" s="158"/>
      <c r="H28" s="158"/>
      <c r="I28" s="158"/>
      <c r="J28" s="158"/>
      <c r="K28" s="158"/>
      <c r="L28" s="158"/>
      <c r="M28" s="158"/>
      <c r="N28" s="143"/>
      <c r="O28" s="223"/>
      <c r="P28" s="224"/>
      <c r="Q28" s="224"/>
      <c r="R28" s="224"/>
      <c r="S28" s="224"/>
      <c r="T28" s="224"/>
      <c r="U28" s="224"/>
      <c r="V28" s="224"/>
      <c r="W28" s="224"/>
      <c r="X28" s="224"/>
      <c r="Y28" s="224"/>
      <c r="Z28" s="224"/>
      <c r="AA28" s="224"/>
      <c r="AB28" s="224"/>
      <c r="AC28" s="224"/>
      <c r="AD28" s="225"/>
      <c r="AE28" s="229"/>
      <c r="AF28" s="229"/>
      <c r="AG28" s="229"/>
      <c r="AH28" s="229"/>
      <c r="AI28" s="229"/>
      <c r="AJ28" s="229"/>
      <c r="AK28" s="229"/>
      <c r="AL28" s="229"/>
      <c r="AM28" s="229"/>
      <c r="AN28" s="229"/>
      <c r="AO28" s="229"/>
      <c r="AP28" s="229"/>
      <c r="AQ28" s="229"/>
      <c r="AR28" s="229"/>
      <c r="AS28" s="229"/>
      <c r="AT28" s="229"/>
      <c r="AU28" s="65"/>
    </row>
    <row r="29" spans="2:51" ht="13.5" customHeight="1" x14ac:dyDescent="0.15">
      <c r="B29" s="17"/>
      <c r="D29" s="5"/>
      <c r="E29" s="157" t="s">
        <v>401</v>
      </c>
      <c r="F29" s="158"/>
      <c r="G29" s="158"/>
      <c r="H29" s="158"/>
      <c r="I29" s="158"/>
      <c r="J29" s="158"/>
      <c r="K29" s="158"/>
      <c r="L29" s="158"/>
      <c r="M29" s="158"/>
      <c r="N29" s="143"/>
      <c r="O29" s="223"/>
      <c r="P29" s="224"/>
      <c r="Q29" s="224"/>
      <c r="R29" s="224"/>
      <c r="S29" s="224"/>
      <c r="T29" s="224"/>
      <c r="U29" s="224"/>
      <c r="V29" s="224"/>
      <c r="W29" s="224"/>
      <c r="X29" s="224"/>
      <c r="Y29" s="224"/>
      <c r="Z29" s="224"/>
      <c r="AA29" s="224"/>
      <c r="AB29" s="224"/>
      <c r="AC29" s="224"/>
      <c r="AD29" s="225"/>
      <c r="AE29" s="229"/>
      <c r="AF29" s="229"/>
      <c r="AG29" s="229"/>
      <c r="AH29" s="229"/>
      <c r="AI29" s="229"/>
      <c r="AJ29" s="229"/>
      <c r="AK29" s="229"/>
      <c r="AL29" s="229"/>
      <c r="AM29" s="229"/>
      <c r="AN29" s="229"/>
      <c r="AO29" s="229"/>
      <c r="AP29" s="229"/>
      <c r="AQ29" s="229"/>
      <c r="AR29" s="229"/>
      <c r="AS29" s="229"/>
      <c r="AT29" s="229"/>
      <c r="AU29" s="65"/>
    </row>
    <row r="30" spans="2:51" ht="13.5" customHeight="1" x14ac:dyDescent="0.15">
      <c r="B30" s="17"/>
      <c r="D30" s="5"/>
      <c r="E30" s="152" t="s">
        <v>9</v>
      </c>
      <c r="F30" s="153"/>
      <c r="G30" s="153"/>
      <c r="H30" s="153"/>
      <c r="I30" s="153"/>
      <c r="J30" s="153"/>
      <c r="K30" s="153"/>
      <c r="L30" s="153"/>
      <c r="M30" s="153"/>
      <c r="N30" s="154"/>
      <c r="O30" s="226" t="str">
        <f>IF(O28=0,"",O28/O29)</f>
        <v/>
      </c>
      <c r="P30" s="227"/>
      <c r="Q30" s="227"/>
      <c r="R30" s="227"/>
      <c r="S30" s="227"/>
      <c r="T30" s="227"/>
      <c r="U30" s="227"/>
      <c r="V30" s="227"/>
      <c r="W30" s="227"/>
      <c r="X30" s="227"/>
      <c r="Y30" s="227"/>
      <c r="Z30" s="227"/>
      <c r="AA30" s="227"/>
      <c r="AB30" s="227"/>
      <c r="AC30" s="227"/>
      <c r="AD30" s="228"/>
      <c r="AE30" s="230" t="str">
        <f>IF(AE28=0,"",AE28/AE29)</f>
        <v/>
      </c>
      <c r="AF30" s="231"/>
      <c r="AG30" s="231"/>
      <c r="AH30" s="231"/>
      <c r="AI30" s="231"/>
      <c r="AJ30" s="231"/>
      <c r="AK30" s="231"/>
      <c r="AL30" s="231"/>
      <c r="AM30" s="231"/>
      <c r="AN30" s="231"/>
      <c r="AO30" s="231"/>
      <c r="AP30" s="231"/>
      <c r="AQ30" s="231"/>
      <c r="AR30" s="231"/>
      <c r="AS30" s="231"/>
      <c r="AT30" s="232"/>
      <c r="AU30" s="84"/>
    </row>
    <row r="31" spans="2:51" ht="13.5" customHeight="1" x14ac:dyDescent="0.15">
      <c r="B31" s="15">
        <v>14</v>
      </c>
      <c r="C31" s="2" t="s">
        <v>125</v>
      </c>
      <c r="D31" s="3"/>
      <c r="E31" s="220" t="s">
        <v>128</v>
      </c>
      <c r="F31" s="221"/>
      <c r="G31" s="221"/>
      <c r="H31" s="221"/>
      <c r="I31" s="221"/>
      <c r="J31" s="221"/>
      <c r="K31" s="221"/>
      <c r="L31" s="221"/>
      <c r="M31" s="221"/>
      <c r="N31" s="222"/>
      <c r="O31" s="161"/>
      <c r="P31" s="159"/>
      <c r="Q31" s="159"/>
      <c r="R31" s="159"/>
      <c r="S31" s="159"/>
      <c r="T31" s="159"/>
      <c r="U31" s="159"/>
      <c r="V31" s="233"/>
      <c r="W31" s="235" t="s">
        <v>129</v>
      </c>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7"/>
      <c r="AU31" s="85"/>
    </row>
    <row r="32" spans="2:51" ht="13.5" customHeight="1" x14ac:dyDescent="0.15">
      <c r="B32" s="16"/>
      <c r="C32" s="7" t="s">
        <v>127</v>
      </c>
      <c r="D32" s="8"/>
      <c r="E32" s="120"/>
      <c r="F32" s="121"/>
      <c r="G32" s="121"/>
      <c r="H32" s="121"/>
      <c r="I32" s="121"/>
      <c r="J32" s="121"/>
      <c r="K32" s="121"/>
      <c r="L32" s="121"/>
      <c r="M32" s="121"/>
      <c r="N32" s="122"/>
      <c r="O32" s="162"/>
      <c r="P32" s="160"/>
      <c r="Q32" s="160"/>
      <c r="R32" s="160"/>
      <c r="S32" s="160"/>
      <c r="T32" s="160"/>
      <c r="U32" s="160"/>
      <c r="V32" s="234"/>
      <c r="W32" s="238"/>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40"/>
      <c r="AU32" s="85"/>
    </row>
    <row r="33" spans="2:50" ht="13.5" customHeight="1" x14ac:dyDescent="0.15">
      <c r="B33" s="17">
        <v>15</v>
      </c>
      <c r="C33" s="1" t="s">
        <v>60</v>
      </c>
      <c r="D33" s="21"/>
      <c r="E33" s="193"/>
      <c r="F33" s="194"/>
      <c r="G33" s="194"/>
      <c r="H33" s="373" t="s">
        <v>130</v>
      </c>
      <c r="I33" s="149"/>
      <c r="J33" s="149"/>
      <c r="K33" s="373" t="s">
        <v>231</v>
      </c>
      <c r="L33" s="149"/>
      <c r="M33" s="149"/>
      <c r="N33" s="149"/>
      <c r="O33" s="149"/>
      <c r="P33" s="149"/>
      <c r="Q33" s="149"/>
      <c r="R33" s="149"/>
      <c r="S33" s="145" t="s">
        <v>113</v>
      </c>
      <c r="T33" s="131"/>
      <c r="U33" s="131"/>
      <c r="V33" s="131"/>
      <c r="W33" s="131"/>
      <c r="X33" s="131"/>
      <c r="Y33" s="131"/>
      <c r="Z33" s="131"/>
      <c r="AA33" s="131"/>
      <c r="AB33" s="131"/>
      <c r="AC33" s="131"/>
      <c r="AD33" s="131"/>
      <c r="AE33" s="131"/>
      <c r="AF33" s="131"/>
      <c r="AG33" s="131"/>
      <c r="AH33" s="131"/>
      <c r="AI33" s="131"/>
      <c r="AJ33" s="131"/>
      <c r="AK33" s="131"/>
      <c r="AL33" s="146"/>
      <c r="AM33" s="220" t="s">
        <v>115</v>
      </c>
      <c r="AN33" s="221"/>
      <c r="AO33" s="221"/>
      <c r="AP33" s="221"/>
      <c r="AQ33" s="221"/>
      <c r="AR33" s="221"/>
      <c r="AS33" s="221"/>
      <c r="AT33" s="222"/>
      <c r="AU33" s="63"/>
    </row>
    <row r="34" spans="2:50" ht="13.5" customHeight="1" x14ac:dyDescent="0.15">
      <c r="B34" s="17"/>
      <c r="C34" s="195" t="s">
        <v>248</v>
      </c>
      <c r="D34" s="21"/>
      <c r="E34" s="193"/>
      <c r="F34" s="194"/>
      <c r="G34" s="194"/>
      <c r="H34" s="149"/>
      <c r="I34" s="149"/>
      <c r="J34" s="149"/>
      <c r="K34" s="149"/>
      <c r="L34" s="149"/>
      <c r="M34" s="149"/>
      <c r="N34" s="149"/>
      <c r="O34" s="149"/>
      <c r="P34" s="149"/>
      <c r="Q34" s="149"/>
      <c r="R34" s="149"/>
      <c r="S34" s="138" t="s">
        <v>54</v>
      </c>
      <c r="T34" s="138"/>
      <c r="U34" s="138"/>
      <c r="V34" s="138"/>
      <c r="W34" s="138"/>
      <c r="X34" s="138"/>
      <c r="Y34" s="138"/>
      <c r="Z34" s="138"/>
      <c r="AA34" s="138" t="s">
        <v>61</v>
      </c>
      <c r="AB34" s="138"/>
      <c r="AC34" s="138"/>
      <c r="AD34" s="138"/>
      <c r="AE34" s="138"/>
      <c r="AF34" s="138"/>
      <c r="AG34" s="138"/>
      <c r="AH34" s="138"/>
      <c r="AI34" s="207" t="s">
        <v>114</v>
      </c>
      <c r="AJ34" s="208"/>
      <c r="AK34" s="208"/>
      <c r="AL34" s="209"/>
      <c r="AM34" s="117"/>
      <c r="AN34" s="118"/>
      <c r="AO34" s="118"/>
      <c r="AP34" s="118"/>
      <c r="AQ34" s="118"/>
      <c r="AR34" s="118"/>
      <c r="AS34" s="118"/>
      <c r="AT34" s="119"/>
      <c r="AU34" s="63"/>
    </row>
    <row r="35" spans="2:50" ht="13.5" customHeight="1" x14ac:dyDescent="0.15">
      <c r="B35" s="17"/>
      <c r="C35" s="196"/>
      <c r="D35" s="21"/>
      <c r="E35" s="193"/>
      <c r="F35" s="194"/>
      <c r="G35" s="194"/>
      <c r="H35" s="149"/>
      <c r="I35" s="149"/>
      <c r="J35" s="149"/>
      <c r="K35" s="217" t="s">
        <v>103</v>
      </c>
      <c r="L35" s="218"/>
      <c r="M35" s="218"/>
      <c r="N35" s="218"/>
      <c r="O35" s="218" t="s">
        <v>104</v>
      </c>
      <c r="P35" s="218"/>
      <c r="Q35" s="218"/>
      <c r="R35" s="219"/>
      <c r="S35" s="325" t="s">
        <v>103</v>
      </c>
      <c r="T35" s="218"/>
      <c r="U35" s="218"/>
      <c r="V35" s="218"/>
      <c r="W35" s="218" t="s">
        <v>104</v>
      </c>
      <c r="X35" s="218"/>
      <c r="Y35" s="218"/>
      <c r="Z35" s="219"/>
      <c r="AA35" s="217" t="s">
        <v>103</v>
      </c>
      <c r="AB35" s="218"/>
      <c r="AC35" s="218"/>
      <c r="AD35" s="218"/>
      <c r="AE35" s="218" t="s">
        <v>104</v>
      </c>
      <c r="AF35" s="218"/>
      <c r="AG35" s="218"/>
      <c r="AH35" s="219"/>
      <c r="AI35" s="207"/>
      <c r="AJ35" s="208"/>
      <c r="AK35" s="208"/>
      <c r="AL35" s="209"/>
      <c r="AM35" s="368" t="s">
        <v>119</v>
      </c>
      <c r="AN35" s="369"/>
      <c r="AO35" s="369"/>
      <c r="AP35" s="369"/>
      <c r="AQ35" s="369"/>
      <c r="AR35" s="369"/>
      <c r="AS35" s="369"/>
      <c r="AT35" s="370"/>
      <c r="AU35" s="86"/>
    </row>
    <row r="36" spans="2:50" ht="13.5" customHeight="1" x14ac:dyDescent="0.15">
      <c r="B36" s="17"/>
      <c r="C36" s="45" t="str">
        <f>IF(D36=TRUE,(W36-S36)-(AE36-AA36),"-")</f>
        <v>-</v>
      </c>
      <c r="D36" s="46" t="b">
        <v>0</v>
      </c>
      <c r="E36" s="146" t="s">
        <v>105</v>
      </c>
      <c r="F36" s="149"/>
      <c r="G36" s="149"/>
      <c r="H36" s="141"/>
      <c r="I36" s="141"/>
      <c r="J36" s="141"/>
      <c r="K36" s="210"/>
      <c r="L36" s="201"/>
      <c r="M36" s="201"/>
      <c r="N36" s="201"/>
      <c r="O36" s="200"/>
      <c r="P36" s="201"/>
      <c r="Q36" s="201"/>
      <c r="R36" s="202"/>
      <c r="S36" s="210"/>
      <c r="T36" s="201"/>
      <c r="U36" s="201"/>
      <c r="V36" s="201"/>
      <c r="W36" s="200"/>
      <c r="X36" s="201"/>
      <c r="Y36" s="201"/>
      <c r="Z36" s="202"/>
      <c r="AA36" s="210"/>
      <c r="AB36" s="201"/>
      <c r="AC36" s="201"/>
      <c r="AD36" s="201"/>
      <c r="AE36" s="200"/>
      <c r="AF36" s="201"/>
      <c r="AG36" s="201"/>
      <c r="AH36" s="202"/>
      <c r="AI36" s="275" t="str">
        <f>IF(D36=TRUE,(DAY(C36)*24+HOUR(C36))+(MINUTE(C36)/60),"")</f>
        <v/>
      </c>
      <c r="AJ36" s="276"/>
      <c r="AK36" s="276"/>
      <c r="AL36" s="277"/>
      <c r="AM36" s="278"/>
      <c r="AN36" s="279"/>
      <c r="AO36" s="279"/>
      <c r="AP36" s="279"/>
      <c r="AQ36" s="279"/>
      <c r="AR36" s="279"/>
      <c r="AS36" s="279"/>
      <c r="AT36" s="280"/>
      <c r="AU36" s="87"/>
    </row>
    <row r="37" spans="2:50" ht="13.5" customHeight="1" x14ac:dyDescent="0.15">
      <c r="B37" s="17"/>
      <c r="C37" s="45" t="str">
        <f t="shared" ref="C37:C42" si="0">IF(D37=TRUE,(W37-S37)-(AE37-AA37),"-")</f>
        <v>-</v>
      </c>
      <c r="D37" s="46" t="b">
        <v>0</v>
      </c>
      <c r="E37" s="146" t="s">
        <v>110</v>
      </c>
      <c r="F37" s="149"/>
      <c r="G37" s="149"/>
      <c r="H37" s="141"/>
      <c r="I37" s="141"/>
      <c r="J37" s="141"/>
      <c r="K37" s="210"/>
      <c r="L37" s="201"/>
      <c r="M37" s="201"/>
      <c r="N37" s="201"/>
      <c r="O37" s="200"/>
      <c r="P37" s="201"/>
      <c r="Q37" s="201"/>
      <c r="R37" s="202"/>
      <c r="S37" s="210"/>
      <c r="T37" s="201"/>
      <c r="U37" s="201"/>
      <c r="V37" s="201"/>
      <c r="W37" s="200"/>
      <c r="X37" s="201"/>
      <c r="Y37" s="201"/>
      <c r="Z37" s="202"/>
      <c r="AA37" s="210"/>
      <c r="AB37" s="201"/>
      <c r="AC37" s="201"/>
      <c r="AD37" s="201"/>
      <c r="AE37" s="200"/>
      <c r="AF37" s="201"/>
      <c r="AG37" s="201"/>
      <c r="AH37" s="202"/>
      <c r="AI37" s="275" t="str">
        <f>IF(D37=TRUE,(DAY(C37)*24+HOUR(C37))+(MINUTE(C37)/60),"")</f>
        <v/>
      </c>
      <c r="AJ37" s="276"/>
      <c r="AK37" s="276"/>
      <c r="AL37" s="277"/>
      <c r="AM37" s="278"/>
      <c r="AN37" s="279"/>
      <c r="AO37" s="279"/>
      <c r="AP37" s="279"/>
      <c r="AQ37" s="279"/>
      <c r="AR37" s="279"/>
      <c r="AS37" s="279"/>
      <c r="AT37" s="280"/>
      <c r="AU37" s="87"/>
    </row>
    <row r="38" spans="2:50" ht="13.5" customHeight="1" x14ac:dyDescent="0.15">
      <c r="B38" s="17"/>
      <c r="C38" s="45" t="str">
        <f t="shared" si="0"/>
        <v>-</v>
      </c>
      <c r="D38" s="46" t="b">
        <v>0</v>
      </c>
      <c r="E38" s="146" t="s">
        <v>111</v>
      </c>
      <c r="F38" s="149"/>
      <c r="G38" s="149"/>
      <c r="H38" s="141"/>
      <c r="I38" s="141"/>
      <c r="J38" s="141"/>
      <c r="K38" s="210"/>
      <c r="L38" s="201"/>
      <c r="M38" s="201"/>
      <c r="N38" s="201"/>
      <c r="O38" s="200"/>
      <c r="P38" s="201"/>
      <c r="Q38" s="201"/>
      <c r="R38" s="202"/>
      <c r="S38" s="210"/>
      <c r="T38" s="201"/>
      <c r="U38" s="201"/>
      <c r="V38" s="201"/>
      <c r="W38" s="200"/>
      <c r="X38" s="201"/>
      <c r="Y38" s="201"/>
      <c r="Z38" s="202"/>
      <c r="AA38" s="210"/>
      <c r="AB38" s="201"/>
      <c r="AC38" s="201"/>
      <c r="AD38" s="201"/>
      <c r="AE38" s="200"/>
      <c r="AF38" s="201"/>
      <c r="AG38" s="201"/>
      <c r="AH38" s="202"/>
      <c r="AI38" s="275" t="str">
        <f t="shared" ref="AI38:AI42" si="1">IF(D38=TRUE,(DAY(C38)*24+HOUR(C38))+(MINUTE(C38)/60),"")</f>
        <v/>
      </c>
      <c r="AJ38" s="276"/>
      <c r="AK38" s="276"/>
      <c r="AL38" s="277"/>
      <c r="AM38" s="278"/>
      <c r="AN38" s="279"/>
      <c r="AO38" s="279"/>
      <c r="AP38" s="279"/>
      <c r="AQ38" s="279"/>
      <c r="AR38" s="279"/>
      <c r="AS38" s="279"/>
      <c r="AT38" s="280"/>
      <c r="AU38" s="87"/>
    </row>
    <row r="39" spans="2:50" ht="13.5" customHeight="1" x14ac:dyDescent="0.15">
      <c r="B39" s="17"/>
      <c r="C39" s="45" t="str">
        <f t="shared" si="0"/>
        <v>-</v>
      </c>
      <c r="D39" s="46" t="b">
        <v>0</v>
      </c>
      <c r="E39" s="146" t="s">
        <v>109</v>
      </c>
      <c r="F39" s="149"/>
      <c r="G39" s="149"/>
      <c r="H39" s="141"/>
      <c r="I39" s="141"/>
      <c r="J39" s="141"/>
      <c r="K39" s="210"/>
      <c r="L39" s="201"/>
      <c r="M39" s="201"/>
      <c r="N39" s="201"/>
      <c r="O39" s="200"/>
      <c r="P39" s="201"/>
      <c r="Q39" s="201"/>
      <c r="R39" s="202"/>
      <c r="S39" s="210"/>
      <c r="T39" s="201"/>
      <c r="U39" s="201"/>
      <c r="V39" s="201"/>
      <c r="W39" s="200"/>
      <c r="X39" s="201"/>
      <c r="Y39" s="201"/>
      <c r="Z39" s="202"/>
      <c r="AA39" s="210"/>
      <c r="AB39" s="201"/>
      <c r="AC39" s="201"/>
      <c r="AD39" s="201"/>
      <c r="AE39" s="200"/>
      <c r="AF39" s="201"/>
      <c r="AG39" s="201"/>
      <c r="AH39" s="202"/>
      <c r="AI39" s="275" t="str">
        <f t="shared" si="1"/>
        <v/>
      </c>
      <c r="AJ39" s="276"/>
      <c r="AK39" s="276"/>
      <c r="AL39" s="277"/>
      <c r="AM39" s="278"/>
      <c r="AN39" s="279"/>
      <c r="AO39" s="279"/>
      <c r="AP39" s="279"/>
      <c r="AQ39" s="279"/>
      <c r="AR39" s="279"/>
      <c r="AS39" s="279"/>
      <c r="AT39" s="280"/>
      <c r="AU39" s="87"/>
    </row>
    <row r="40" spans="2:50" ht="13.5" customHeight="1" x14ac:dyDescent="0.15">
      <c r="B40" s="17"/>
      <c r="C40" s="45" t="str">
        <f t="shared" si="0"/>
        <v>-</v>
      </c>
      <c r="D40" s="46" t="b">
        <v>0</v>
      </c>
      <c r="E40" s="146" t="s">
        <v>112</v>
      </c>
      <c r="F40" s="149"/>
      <c r="G40" s="149"/>
      <c r="H40" s="141"/>
      <c r="I40" s="141"/>
      <c r="J40" s="141"/>
      <c r="K40" s="210"/>
      <c r="L40" s="201"/>
      <c r="M40" s="201"/>
      <c r="N40" s="201"/>
      <c r="O40" s="200"/>
      <c r="P40" s="201"/>
      <c r="Q40" s="201"/>
      <c r="R40" s="202"/>
      <c r="S40" s="210"/>
      <c r="T40" s="201"/>
      <c r="U40" s="201"/>
      <c r="V40" s="201"/>
      <c r="W40" s="200"/>
      <c r="X40" s="201"/>
      <c r="Y40" s="201"/>
      <c r="Z40" s="202"/>
      <c r="AA40" s="210"/>
      <c r="AB40" s="201"/>
      <c r="AC40" s="201"/>
      <c r="AD40" s="201"/>
      <c r="AE40" s="200"/>
      <c r="AF40" s="201"/>
      <c r="AG40" s="201"/>
      <c r="AH40" s="202"/>
      <c r="AI40" s="275" t="str">
        <f t="shared" si="1"/>
        <v/>
      </c>
      <c r="AJ40" s="276"/>
      <c r="AK40" s="276"/>
      <c r="AL40" s="277"/>
      <c r="AM40" s="278"/>
      <c r="AN40" s="279"/>
      <c r="AO40" s="279"/>
      <c r="AP40" s="279"/>
      <c r="AQ40" s="279"/>
      <c r="AR40" s="279"/>
      <c r="AS40" s="279"/>
      <c r="AT40" s="280"/>
      <c r="AU40" s="87"/>
    </row>
    <row r="41" spans="2:50" ht="13.5" customHeight="1" x14ac:dyDescent="0.15">
      <c r="B41" s="17"/>
      <c r="C41" s="45" t="str">
        <f t="shared" si="0"/>
        <v>-</v>
      </c>
      <c r="D41" s="46" t="b">
        <v>0</v>
      </c>
      <c r="E41" s="146" t="s">
        <v>107</v>
      </c>
      <c r="F41" s="149"/>
      <c r="G41" s="149"/>
      <c r="H41" s="141"/>
      <c r="I41" s="141"/>
      <c r="J41" s="141"/>
      <c r="K41" s="210"/>
      <c r="L41" s="201"/>
      <c r="M41" s="201"/>
      <c r="N41" s="201"/>
      <c r="O41" s="200"/>
      <c r="P41" s="201"/>
      <c r="Q41" s="201"/>
      <c r="R41" s="202"/>
      <c r="S41" s="210"/>
      <c r="T41" s="201"/>
      <c r="U41" s="201"/>
      <c r="V41" s="201"/>
      <c r="W41" s="200"/>
      <c r="X41" s="201"/>
      <c r="Y41" s="201"/>
      <c r="Z41" s="202"/>
      <c r="AA41" s="210"/>
      <c r="AB41" s="201"/>
      <c r="AC41" s="201"/>
      <c r="AD41" s="201"/>
      <c r="AE41" s="200"/>
      <c r="AF41" s="201"/>
      <c r="AG41" s="201"/>
      <c r="AH41" s="202"/>
      <c r="AI41" s="275" t="str">
        <f t="shared" si="1"/>
        <v/>
      </c>
      <c r="AJ41" s="276"/>
      <c r="AK41" s="276"/>
      <c r="AL41" s="277"/>
      <c r="AM41" s="278"/>
      <c r="AN41" s="279"/>
      <c r="AO41" s="279"/>
      <c r="AP41" s="279"/>
      <c r="AQ41" s="279"/>
      <c r="AR41" s="279"/>
      <c r="AS41" s="279"/>
      <c r="AT41" s="280"/>
      <c r="AU41" s="87"/>
    </row>
    <row r="42" spans="2:50" ht="13.5" customHeight="1" thickBot="1" x14ac:dyDescent="0.2">
      <c r="B42" s="17"/>
      <c r="C42" s="45" t="str">
        <f t="shared" si="0"/>
        <v>-</v>
      </c>
      <c r="D42" s="46" t="b">
        <v>0</v>
      </c>
      <c r="E42" s="222" t="s">
        <v>108</v>
      </c>
      <c r="F42" s="136"/>
      <c r="G42" s="136"/>
      <c r="H42" s="211"/>
      <c r="I42" s="211"/>
      <c r="J42" s="211"/>
      <c r="K42" s="301"/>
      <c r="L42" s="302"/>
      <c r="M42" s="302"/>
      <c r="N42" s="302"/>
      <c r="O42" s="200"/>
      <c r="P42" s="201"/>
      <c r="Q42" s="201"/>
      <c r="R42" s="202"/>
      <c r="S42" s="301"/>
      <c r="T42" s="302"/>
      <c r="U42" s="302"/>
      <c r="V42" s="302"/>
      <c r="W42" s="303"/>
      <c r="X42" s="302"/>
      <c r="Y42" s="302"/>
      <c r="Z42" s="304"/>
      <c r="AA42" s="301"/>
      <c r="AB42" s="302"/>
      <c r="AC42" s="302"/>
      <c r="AD42" s="302"/>
      <c r="AE42" s="303"/>
      <c r="AF42" s="302"/>
      <c r="AG42" s="302"/>
      <c r="AH42" s="304"/>
      <c r="AI42" s="275" t="str">
        <f t="shared" si="1"/>
        <v/>
      </c>
      <c r="AJ42" s="276"/>
      <c r="AK42" s="276"/>
      <c r="AL42" s="277"/>
      <c r="AM42" s="306"/>
      <c r="AN42" s="307"/>
      <c r="AO42" s="307"/>
      <c r="AP42" s="307"/>
      <c r="AQ42" s="307"/>
      <c r="AR42" s="307"/>
      <c r="AS42" s="307"/>
      <c r="AT42" s="308"/>
      <c r="AU42" s="87"/>
    </row>
    <row r="43" spans="2:50" ht="15" customHeight="1" thickTop="1" x14ac:dyDescent="0.15">
      <c r="B43" s="17"/>
      <c r="C43" s="31"/>
      <c r="D43" s="29"/>
      <c r="E43" s="408" t="s">
        <v>114</v>
      </c>
      <c r="F43" s="409"/>
      <c r="G43" s="409"/>
      <c r="H43" s="407" t="str">
        <f>IF(COUNTIF(D36:D42,TRUE)=0,"",COUNTIF(D36:D42,TRUE))</f>
        <v/>
      </c>
      <c r="I43" s="407"/>
      <c r="J43" s="407"/>
      <c r="K43" s="320" t="str">
        <f>IF(H43="","",(O36-K36)+(O37-K37)+(O38-K38)+(O39-K39)+(O40-K40)+(O41-K41)+(O42-K42))</f>
        <v/>
      </c>
      <c r="L43" s="321"/>
      <c r="M43" s="321"/>
      <c r="N43" s="321"/>
      <c r="O43" s="321"/>
      <c r="P43" s="321"/>
      <c r="Q43" s="321"/>
      <c r="R43" s="322"/>
      <c r="S43" s="320" t="str">
        <f>IF(H43="","",(W36-S36)+(W37-S37)+(W38-S38)+(W39-S39)+(W40-S40)+(W41-S41)+(W42-S42))</f>
        <v/>
      </c>
      <c r="T43" s="321"/>
      <c r="U43" s="321"/>
      <c r="V43" s="321"/>
      <c r="W43" s="321"/>
      <c r="X43" s="321"/>
      <c r="Y43" s="321"/>
      <c r="Z43" s="322"/>
      <c r="AA43" s="320" t="str">
        <f>IF(H43="","",(AE36-AA36)+(AE37-AA37)+(AE38-AA38)+(AE39-AA39)+(AE40-AA40)+(AE41-AA41)+(AE42-AA42))</f>
        <v/>
      </c>
      <c r="AB43" s="321"/>
      <c r="AC43" s="321"/>
      <c r="AD43" s="321"/>
      <c r="AE43" s="321"/>
      <c r="AF43" s="321"/>
      <c r="AG43" s="321"/>
      <c r="AH43" s="322"/>
      <c r="AI43" s="309" t="str">
        <f>IF(H43="","",SUM(AI36:AI42))</f>
        <v/>
      </c>
      <c r="AJ43" s="310"/>
      <c r="AK43" s="310"/>
      <c r="AL43" s="311"/>
      <c r="AM43" s="212" t="s">
        <v>249</v>
      </c>
      <c r="AN43" s="213"/>
      <c r="AO43" s="213"/>
      <c r="AP43" s="213"/>
      <c r="AQ43" s="213"/>
      <c r="AR43" s="213"/>
      <c r="AS43" s="213"/>
      <c r="AT43" s="214"/>
      <c r="AU43" s="88"/>
    </row>
    <row r="44" spans="2:50" ht="19.5" customHeight="1" x14ac:dyDescent="0.15">
      <c r="B44" s="17"/>
      <c r="D44" s="29"/>
      <c r="E44" s="145" t="s">
        <v>407</v>
      </c>
      <c r="F44" s="131"/>
      <c r="G44" s="131"/>
      <c r="H44" s="131"/>
      <c r="I44" s="131"/>
      <c r="J44" s="131"/>
      <c r="K44" s="447"/>
      <c r="L44" s="448"/>
      <c r="M44" s="448"/>
      <c r="N44" s="448"/>
      <c r="O44" s="448"/>
      <c r="P44" s="448"/>
      <c r="Q44" s="448"/>
      <c r="R44" s="448"/>
      <c r="S44" s="448"/>
      <c r="T44" s="448"/>
      <c r="U44" s="448"/>
      <c r="V44" s="448"/>
      <c r="W44" s="448"/>
      <c r="X44" s="448"/>
      <c r="Y44" s="448"/>
      <c r="Z44" s="448"/>
      <c r="AA44" s="448"/>
      <c r="AB44" s="449"/>
      <c r="AC44" s="314" t="s">
        <v>408</v>
      </c>
      <c r="AD44" s="315"/>
      <c r="AE44" s="315"/>
      <c r="AF44" s="315"/>
      <c r="AG44" s="315"/>
      <c r="AH44" s="315"/>
      <c r="AI44" s="315"/>
      <c r="AJ44" s="315"/>
      <c r="AK44" s="315"/>
      <c r="AL44" s="315"/>
      <c r="AM44" s="315"/>
      <c r="AN44" s="315"/>
      <c r="AO44" s="315"/>
      <c r="AP44" s="315"/>
      <c r="AQ44" s="315"/>
      <c r="AR44" s="315"/>
      <c r="AS44" s="315"/>
      <c r="AT44" s="316"/>
      <c r="AU44" s="89"/>
    </row>
    <row r="45" spans="2:50" ht="13.5" customHeight="1" x14ac:dyDescent="0.15">
      <c r="B45" s="15">
        <v>16</v>
      </c>
      <c r="C45" s="2" t="s">
        <v>11</v>
      </c>
      <c r="D45" s="3"/>
      <c r="E45" s="406" t="s">
        <v>29</v>
      </c>
      <c r="F45" s="406"/>
      <c r="G45" s="406"/>
      <c r="H45" s="406"/>
      <c r="I45" s="406"/>
      <c r="J45" s="406"/>
      <c r="K45" s="406"/>
      <c r="L45" s="406"/>
      <c r="M45" s="374" t="s">
        <v>85</v>
      </c>
      <c r="N45" s="374"/>
      <c r="O45" s="374"/>
      <c r="P45" s="374"/>
      <c r="Q45" s="374"/>
      <c r="R45" s="374"/>
      <c r="S45" s="297"/>
      <c r="T45" s="297"/>
      <c r="U45" s="297"/>
      <c r="V45" s="298"/>
      <c r="W45" s="312" t="s">
        <v>30</v>
      </c>
      <c r="X45" s="313"/>
      <c r="Y45" s="371" t="s">
        <v>230</v>
      </c>
      <c r="Z45" s="221"/>
      <c r="AA45" s="221"/>
      <c r="AB45" s="221"/>
      <c r="AC45" s="221"/>
      <c r="AD45" s="222"/>
      <c r="AE45" s="161"/>
      <c r="AF45" s="159"/>
      <c r="AG45" s="244" t="s">
        <v>44</v>
      </c>
      <c r="AH45" s="244"/>
      <c r="AI45" s="244"/>
      <c r="AJ45" s="159" t="s">
        <v>86</v>
      </c>
      <c r="AK45" s="159"/>
      <c r="AL45" s="159"/>
      <c r="AM45" s="244" t="s">
        <v>46</v>
      </c>
      <c r="AN45" s="244"/>
      <c r="AO45" s="244"/>
      <c r="AP45" s="159" t="s">
        <v>86</v>
      </c>
      <c r="AQ45" s="159"/>
      <c r="AR45" s="159"/>
      <c r="AS45" s="244" t="s">
        <v>45</v>
      </c>
      <c r="AT45" s="246"/>
      <c r="AU45" s="64"/>
    </row>
    <row r="46" spans="2:50" ht="13.5" customHeight="1" x14ac:dyDescent="0.15">
      <c r="B46" s="17"/>
      <c r="D46" s="5"/>
      <c r="E46" s="396"/>
      <c r="F46" s="397"/>
      <c r="G46" s="397"/>
      <c r="H46" s="397"/>
      <c r="I46" s="397"/>
      <c r="J46" s="397"/>
      <c r="K46" s="397"/>
      <c r="L46" s="398"/>
      <c r="M46" s="399" t="s">
        <v>87</v>
      </c>
      <c r="N46" s="399"/>
      <c r="O46" s="399"/>
      <c r="P46" s="399"/>
      <c r="Q46" s="399"/>
      <c r="R46" s="399"/>
      <c r="S46" s="203"/>
      <c r="T46" s="203"/>
      <c r="U46" s="203"/>
      <c r="V46" s="204"/>
      <c r="W46" s="205" t="s">
        <v>30</v>
      </c>
      <c r="X46" s="206"/>
      <c r="Y46" s="117"/>
      <c r="Z46" s="118"/>
      <c r="AA46" s="118"/>
      <c r="AB46" s="118"/>
      <c r="AC46" s="118"/>
      <c r="AD46" s="119"/>
      <c r="AE46" s="372"/>
      <c r="AF46" s="305"/>
      <c r="AG46" s="318"/>
      <c r="AH46" s="318"/>
      <c r="AI46" s="318"/>
      <c r="AJ46" s="305"/>
      <c r="AK46" s="305"/>
      <c r="AL46" s="305"/>
      <c r="AM46" s="318"/>
      <c r="AN46" s="318"/>
      <c r="AO46" s="318"/>
      <c r="AP46" s="305"/>
      <c r="AQ46" s="305"/>
      <c r="AR46" s="305"/>
      <c r="AS46" s="318"/>
      <c r="AT46" s="319"/>
      <c r="AU46" s="64"/>
      <c r="AV46" s="1" t="b">
        <v>0</v>
      </c>
      <c r="AW46" s="1" t="b">
        <v>0</v>
      </c>
      <c r="AX46" s="1" t="b">
        <v>0</v>
      </c>
    </row>
    <row r="47" spans="2:50" ht="13.5" customHeight="1" x14ac:dyDescent="0.15">
      <c r="B47" s="17"/>
      <c r="C47" s="199" t="s">
        <v>251</v>
      </c>
      <c r="D47" s="5"/>
      <c r="E47" s="420"/>
      <c r="F47" s="420"/>
      <c r="G47" s="420"/>
      <c r="H47" s="420"/>
      <c r="I47" s="420"/>
      <c r="J47" s="420"/>
      <c r="K47" s="420"/>
      <c r="L47" s="420"/>
      <c r="M47" s="317" t="s">
        <v>10</v>
      </c>
      <c r="N47" s="317"/>
      <c r="O47" s="317"/>
      <c r="P47" s="317"/>
      <c r="Q47" s="317"/>
      <c r="R47" s="317"/>
      <c r="S47" s="185"/>
      <c r="T47" s="185"/>
      <c r="U47" s="185"/>
      <c r="V47" s="186"/>
      <c r="W47" s="290" t="s">
        <v>30</v>
      </c>
      <c r="X47" s="291"/>
      <c r="Y47" s="120"/>
      <c r="Z47" s="121"/>
      <c r="AA47" s="121"/>
      <c r="AB47" s="121"/>
      <c r="AC47" s="121"/>
      <c r="AD47" s="122"/>
      <c r="AE47" s="162"/>
      <c r="AF47" s="160"/>
      <c r="AG47" s="245"/>
      <c r="AH47" s="245"/>
      <c r="AI47" s="245"/>
      <c r="AJ47" s="160"/>
      <c r="AK47" s="160"/>
      <c r="AL47" s="160"/>
      <c r="AM47" s="245"/>
      <c r="AN47" s="245"/>
      <c r="AO47" s="245"/>
      <c r="AP47" s="160"/>
      <c r="AQ47" s="160"/>
      <c r="AR47" s="160"/>
      <c r="AS47" s="245"/>
      <c r="AT47" s="247"/>
      <c r="AU47" s="64"/>
    </row>
    <row r="48" spans="2:50" ht="13.5" customHeight="1" x14ac:dyDescent="0.15">
      <c r="B48" s="17"/>
      <c r="C48" s="199"/>
      <c r="D48" s="5"/>
      <c r="E48" s="157" t="s">
        <v>404</v>
      </c>
      <c r="F48" s="158"/>
      <c r="G48" s="158"/>
      <c r="H48" s="158"/>
      <c r="I48" s="158"/>
      <c r="J48" s="158"/>
      <c r="K48" s="158"/>
      <c r="L48" s="158"/>
      <c r="M48" s="158"/>
      <c r="N48" s="158"/>
      <c r="O48" s="158"/>
      <c r="P48" s="158"/>
      <c r="Q48" s="158"/>
      <c r="R48" s="143"/>
      <c r="S48" s="185"/>
      <c r="T48" s="185"/>
      <c r="U48" s="185"/>
      <c r="V48" s="186"/>
      <c r="W48" s="146" t="s">
        <v>30</v>
      </c>
      <c r="X48" s="149"/>
      <c r="Y48" s="145"/>
      <c r="Z48" s="131"/>
      <c r="AA48" s="131"/>
      <c r="AB48" s="131"/>
      <c r="AC48" s="131"/>
      <c r="AD48" s="131"/>
      <c r="AE48" s="131"/>
      <c r="AF48" s="131"/>
      <c r="AG48" s="131"/>
      <c r="AH48" s="131"/>
      <c r="AI48" s="131"/>
      <c r="AJ48" s="131"/>
      <c r="AK48" s="131"/>
      <c r="AL48" s="131"/>
      <c r="AM48" s="10"/>
      <c r="AN48" s="10"/>
      <c r="AO48" s="10"/>
      <c r="AP48" s="10"/>
      <c r="AQ48" s="10"/>
      <c r="AR48" s="10"/>
      <c r="AS48" s="10"/>
      <c r="AT48" s="11"/>
    </row>
    <row r="49" spans="2:53" ht="13.5" customHeight="1" x14ac:dyDescent="0.15">
      <c r="B49" s="17"/>
      <c r="C49" s="199"/>
      <c r="D49" s="5"/>
      <c r="E49" s="287" t="s">
        <v>405</v>
      </c>
      <c r="F49" s="288"/>
      <c r="G49" s="288"/>
      <c r="H49" s="288"/>
      <c r="I49" s="288"/>
      <c r="J49" s="288"/>
      <c r="K49" s="288"/>
      <c r="L49" s="288"/>
      <c r="M49" s="288"/>
      <c r="N49" s="288"/>
      <c r="O49" s="288"/>
      <c r="P49" s="288"/>
      <c r="Q49" s="288"/>
      <c r="R49" s="289"/>
      <c r="S49" s="297"/>
      <c r="T49" s="297"/>
      <c r="U49" s="297"/>
      <c r="V49" s="298"/>
      <c r="W49" s="415" t="s">
        <v>30</v>
      </c>
      <c r="X49" s="416"/>
      <c r="Y49" s="299" t="s">
        <v>31</v>
      </c>
      <c r="Z49" s="300"/>
      <c r="AA49" s="300"/>
      <c r="AB49" s="300"/>
      <c r="AC49" s="323" t="s">
        <v>350</v>
      </c>
      <c r="AD49" s="323"/>
      <c r="AE49" s="323"/>
      <c r="AF49" s="323"/>
      <c r="AG49" s="323"/>
      <c r="AH49" s="323"/>
      <c r="AI49" s="323"/>
      <c r="AJ49" s="323"/>
      <c r="AK49" s="323"/>
      <c r="AL49" s="323"/>
      <c r="AM49" s="323"/>
      <c r="AN49" s="323"/>
      <c r="AO49" s="323"/>
      <c r="AP49" s="323"/>
      <c r="AQ49" s="323"/>
      <c r="AR49" s="323"/>
      <c r="AS49" s="323"/>
      <c r="AT49" s="324"/>
      <c r="AU49" s="20"/>
    </row>
    <row r="50" spans="2:53" ht="13.5" customHeight="1" x14ac:dyDescent="0.15">
      <c r="B50" s="17"/>
      <c r="C50" s="199"/>
      <c r="D50" s="5"/>
      <c r="E50" s="19"/>
      <c r="F50" s="20"/>
      <c r="G50" s="20"/>
      <c r="H50" s="20"/>
      <c r="I50" s="20"/>
      <c r="J50" s="20"/>
      <c r="K50" s="20"/>
      <c r="L50" s="20"/>
      <c r="M50" s="20"/>
      <c r="N50" s="20"/>
      <c r="O50" s="20"/>
      <c r="P50" s="20"/>
      <c r="Q50" s="20"/>
      <c r="R50" s="21"/>
      <c r="S50" s="203"/>
      <c r="T50" s="203"/>
      <c r="U50" s="203"/>
      <c r="V50" s="204"/>
      <c r="W50" s="205" t="s">
        <v>30</v>
      </c>
      <c r="X50" s="206"/>
      <c r="Y50" s="254" t="s">
        <v>31</v>
      </c>
      <c r="Z50" s="255"/>
      <c r="AA50" s="255"/>
      <c r="AB50" s="255"/>
      <c r="AC50" s="264" t="s">
        <v>406</v>
      </c>
      <c r="AD50" s="264"/>
      <c r="AE50" s="264"/>
      <c r="AF50" s="264"/>
      <c r="AG50" s="264"/>
      <c r="AH50" s="264"/>
      <c r="AI50" s="264"/>
      <c r="AJ50" s="264"/>
      <c r="AK50" s="264"/>
      <c r="AL50" s="264"/>
      <c r="AM50" s="264"/>
      <c r="AN50" s="264"/>
      <c r="AO50" s="264"/>
      <c r="AP50" s="264"/>
      <c r="AQ50" s="264"/>
      <c r="AR50" s="264"/>
      <c r="AS50" s="264"/>
      <c r="AT50" s="265"/>
      <c r="AU50" s="20"/>
    </row>
    <row r="51" spans="2:53" ht="13.5" customHeight="1" x14ac:dyDescent="0.15">
      <c r="B51" s="17"/>
      <c r="C51" s="199"/>
      <c r="D51" s="5"/>
      <c r="E51" s="19"/>
      <c r="F51" s="20"/>
      <c r="G51" s="20"/>
      <c r="H51" s="20"/>
      <c r="I51" s="20"/>
      <c r="J51" s="20"/>
      <c r="K51" s="20"/>
      <c r="L51" s="20"/>
      <c r="M51" s="20"/>
      <c r="N51" s="20"/>
      <c r="O51" s="20"/>
      <c r="P51" s="20"/>
      <c r="Q51" s="20"/>
      <c r="R51" s="21"/>
      <c r="S51" s="203"/>
      <c r="T51" s="203"/>
      <c r="U51" s="203"/>
      <c r="V51" s="204"/>
      <c r="W51" s="205" t="s">
        <v>30</v>
      </c>
      <c r="X51" s="206"/>
      <c r="Y51" s="254" t="s">
        <v>31</v>
      </c>
      <c r="Z51" s="255"/>
      <c r="AA51" s="255"/>
      <c r="AB51" s="255"/>
      <c r="AC51" s="264" t="s">
        <v>351</v>
      </c>
      <c r="AD51" s="264"/>
      <c r="AE51" s="264"/>
      <c r="AF51" s="264"/>
      <c r="AG51" s="264"/>
      <c r="AH51" s="264"/>
      <c r="AI51" s="264"/>
      <c r="AJ51" s="264"/>
      <c r="AK51" s="264"/>
      <c r="AL51" s="264"/>
      <c r="AM51" s="264"/>
      <c r="AN51" s="264"/>
      <c r="AO51" s="264"/>
      <c r="AP51" s="264"/>
      <c r="AQ51" s="264"/>
      <c r="AR51" s="264"/>
      <c r="AS51" s="264"/>
      <c r="AT51" s="265"/>
      <c r="AU51" s="20"/>
    </row>
    <row r="52" spans="2:53" ht="13.5" customHeight="1" x14ac:dyDescent="0.15">
      <c r="B52" s="17"/>
      <c r="C52" s="199"/>
      <c r="D52" s="5"/>
      <c r="E52" s="19"/>
      <c r="F52" s="20"/>
      <c r="G52" s="20"/>
      <c r="H52" s="20"/>
      <c r="I52" s="20"/>
      <c r="J52" s="20"/>
      <c r="K52" s="20"/>
      <c r="L52" s="20"/>
      <c r="M52" s="20"/>
      <c r="N52" s="20"/>
      <c r="O52" s="20"/>
      <c r="P52" s="20"/>
      <c r="Q52" s="20"/>
      <c r="R52" s="21"/>
      <c r="S52" s="203"/>
      <c r="T52" s="203"/>
      <c r="U52" s="203"/>
      <c r="V52" s="204"/>
      <c r="W52" s="205" t="s">
        <v>30</v>
      </c>
      <c r="X52" s="206"/>
      <c r="Y52" s="254" t="s">
        <v>31</v>
      </c>
      <c r="Z52" s="255"/>
      <c r="AA52" s="255"/>
      <c r="AB52" s="255"/>
      <c r="AC52" s="264" t="s">
        <v>88</v>
      </c>
      <c r="AD52" s="264"/>
      <c r="AE52" s="264"/>
      <c r="AF52" s="264"/>
      <c r="AG52" s="264"/>
      <c r="AH52" s="264"/>
      <c r="AI52" s="264"/>
      <c r="AJ52" s="264"/>
      <c r="AK52" s="264"/>
      <c r="AL52" s="264"/>
      <c r="AM52" s="264"/>
      <c r="AN52" s="264"/>
      <c r="AO52" s="264"/>
      <c r="AP52" s="264"/>
      <c r="AQ52" s="264"/>
      <c r="AR52" s="264"/>
      <c r="AS52" s="264"/>
      <c r="AT52" s="265"/>
      <c r="AU52" s="20"/>
    </row>
    <row r="53" spans="2:53" ht="13.5" customHeight="1" x14ac:dyDescent="0.15">
      <c r="B53" s="17"/>
      <c r="C53" s="199"/>
      <c r="D53" s="5"/>
      <c r="E53" s="417"/>
      <c r="F53" s="418"/>
      <c r="G53" s="418"/>
      <c r="H53" s="418"/>
      <c r="I53" s="418"/>
      <c r="J53" s="418"/>
      <c r="K53" s="418"/>
      <c r="L53" s="418"/>
      <c r="M53" s="418"/>
      <c r="N53" s="418"/>
      <c r="O53" s="418"/>
      <c r="P53" s="418"/>
      <c r="Q53" s="418"/>
      <c r="R53" s="419"/>
      <c r="S53" s="203"/>
      <c r="T53" s="203"/>
      <c r="U53" s="203"/>
      <c r="V53" s="204"/>
      <c r="W53" s="205" t="s">
        <v>30</v>
      </c>
      <c r="X53" s="206"/>
      <c r="Y53" s="254" t="s">
        <v>31</v>
      </c>
      <c r="Z53" s="255"/>
      <c r="AA53" s="255"/>
      <c r="AB53" s="255"/>
      <c r="AC53" s="264" t="s">
        <v>55</v>
      </c>
      <c r="AD53" s="264"/>
      <c r="AE53" s="264"/>
      <c r="AF53" s="264"/>
      <c r="AG53" s="264"/>
      <c r="AH53" s="264"/>
      <c r="AI53" s="264"/>
      <c r="AJ53" s="264"/>
      <c r="AK53" s="264"/>
      <c r="AL53" s="264"/>
      <c r="AM53" s="264"/>
      <c r="AN53" s="264"/>
      <c r="AO53" s="264"/>
      <c r="AP53" s="264"/>
      <c r="AQ53" s="264"/>
      <c r="AR53" s="264"/>
      <c r="AS53" s="264"/>
      <c r="AT53" s="265"/>
      <c r="AU53" s="20"/>
    </row>
    <row r="54" spans="2:53" ht="13.5" customHeight="1" x14ac:dyDescent="0.15">
      <c r="B54" s="17"/>
      <c r="C54" s="199"/>
      <c r="D54" s="5"/>
      <c r="E54" s="19"/>
      <c r="F54" s="20"/>
      <c r="G54" s="20"/>
      <c r="H54" s="20"/>
      <c r="I54" s="20"/>
      <c r="J54" s="20"/>
      <c r="K54" s="20"/>
      <c r="L54" s="20"/>
      <c r="M54" s="20"/>
      <c r="N54" s="20"/>
      <c r="O54" s="20"/>
      <c r="P54" s="20"/>
      <c r="Q54" s="20"/>
      <c r="R54" s="21"/>
      <c r="S54" s="203"/>
      <c r="T54" s="203"/>
      <c r="U54" s="203"/>
      <c r="V54" s="204"/>
      <c r="W54" s="205" t="s">
        <v>30</v>
      </c>
      <c r="X54" s="206"/>
      <c r="Y54" s="254" t="s">
        <v>31</v>
      </c>
      <c r="Z54" s="255"/>
      <c r="AA54" s="255"/>
      <c r="AB54" s="255"/>
      <c r="AC54" s="264" t="s">
        <v>56</v>
      </c>
      <c r="AD54" s="264"/>
      <c r="AE54" s="264"/>
      <c r="AF54" s="264"/>
      <c r="AG54" s="264"/>
      <c r="AH54" s="264"/>
      <c r="AI54" s="264"/>
      <c r="AJ54" s="264"/>
      <c r="AK54" s="264"/>
      <c r="AL54" s="264"/>
      <c r="AM54" s="264"/>
      <c r="AN54" s="264"/>
      <c r="AO54" s="264"/>
      <c r="AP54" s="264"/>
      <c r="AQ54" s="264"/>
      <c r="AR54" s="264"/>
      <c r="AS54" s="264"/>
      <c r="AT54" s="265"/>
      <c r="AU54" s="20"/>
    </row>
    <row r="55" spans="2:53" ht="13.5" customHeight="1" x14ac:dyDescent="0.15">
      <c r="B55" s="17"/>
      <c r="C55" s="199"/>
      <c r="D55" s="5"/>
      <c r="E55" s="4"/>
      <c r="R55" s="5"/>
      <c r="S55" s="203"/>
      <c r="T55" s="203"/>
      <c r="U55" s="203"/>
      <c r="V55" s="204"/>
      <c r="W55" s="205" t="s">
        <v>30</v>
      </c>
      <c r="X55" s="206"/>
      <c r="Y55" s="254" t="s">
        <v>31</v>
      </c>
      <c r="Z55" s="255"/>
      <c r="AA55" s="255"/>
      <c r="AB55" s="255"/>
      <c r="AC55" s="264" t="s">
        <v>348</v>
      </c>
      <c r="AD55" s="264"/>
      <c r="AE55" s="264"/>
      <c r="AF55" s="264"/>
      <c r="AG55" s="264"/>
      <c r="AH55" s="264"/>
      <c r="AI55" s="264"/>
      <c r="AJ55" s="264"/>
      <c r="AK55" s="264"/>
      <c r="AL55" s="264"/>
      <c r="AM55" s="264"/>
      <c r="AN55" s="264"/>
      <c r="AO55" s="264"/>
      <c r="AP55" s="264"/>
      <c r="AQ55" s="264"/>
      <c r="AR55" s="264"/>
      <c r="AS55" s="264"/>
      <c r="AT55" s="265"/>
      <c r="AU55" s="20"/>
    </row>
    <row r="56" spans="2:53" ht="13.5" customHeight="1" x14ac:dyDescent="0.15">
      <c r="B56" s="17"/>
      <c r="C56" s="199"/>
      <c r="D56" s="5"/>
      <c r="E56" s="4"/>
      <c r="R56" s="5"/>
      <c r="S56" s="203"/>
      <c r="T56" s="203"/>
      <c r="U56" s="203"/>
      <c r="V56" s="204"/>
      <c r="W56" s="205" t="s">
        <v>30</v>
      </c>
      <c r="X56" s="206"/>
      <c r="Y56" s="254" t="s">
        <v>31</v>
      </c>
      <c r="Z56" s="255"/>
      <c r="AA56" s="255"/>
      <c r="AB56" s="255"/>
      <c r="AC56" s="269" t="s">
        <v>349</v>
      </c>
      <c r="AD56" s="269"/>
      <c r="AE56" s="269"/>
      <c r="AF56" s="269"/>
      <c r="AG56" s="269"/>
      <c r="AH56" s="269"/>
      <c r="AI56" s="269"/>
      <c r="AJ56" s="269"/>
      <c r="AK56" s="269"/>
      <c r="AL56" s="269"/>
      <c r="AM56" s="269"/>
      <c r="AN56" s="269"/>
      <c r="AO56" s="269"/>
      <c r="AP56" s="269"/>
      <c r="AQ56" s="269"/>
      <c r="AR56" s="269"/>
      <c r="AS56" s="269"/>
      <c r="AT56" s="270"/>
      <c r="AU56" s="20"/>
    </row>
    <row r="57" spans="2:53" ht="13.5" customHeight="1" x14ac:dyDescent="0.15">
      <c r="B57" s="17"/>
      <c r="C57" s="199"/>
      <c r="D57" s="5"/>
      <c r="E57" s="4"/>
      <c r="R57" s="5"/>
      <c r="S57" s="203"/>
      <c r="T57" s="203"/>
      <c r="U57" s="203"/>
      <c r="V57" s="204"/>
      <c r="W57" s="295" t="s">
        <v>123</v>
      </c>
      <c r="X57" s="296"/>
      <c r="Y57" s="254" t="s">
        <v>31</v>
      </c>
      <c r="Z57" s="255"/>
      <c r="AA57" s="255"/>
      <c r="AB57" s="255"/>
      <c r="AC57" s="264" t="s">
        <v>120</v>
      </c>
      <c r="AD57" s="264"/>
      <c r="AE57" s="264"/>
      <c r="AF57" s="264"/>
      <c r="AG57" s="264"/>
      <c r="AH57" s="264"/>
      <c r="AI57" s="264"/>
      <c r="AJ57" s="264"/>
      <c r="AK57" s="264"/>
      <c r="AL57" s="264"/>
      <c r="AM57" s="264"/>
      <c r="AN57" s="264"/>
      <c r="AO57" s="264"/>
      <c r="AP57" s="264"/>
      <c r="AQ57" s="264"/>
      <c r="AR57" s="264"/>
      <c r="AS57" s="264"/>
      <c r="AT57" s="265"/>
      <c r="AU57" s="20"/>
    </row>
    <row r="58" spans="2:53" ht="13.5" customHeight="1" x14ac:dyDescent="0.15">
      <c r="B58" s="17"/>
      <c r="D58" s="5"/>
      <c r="E58" s="4"/>
      <c r="R58" s="5"/>
      <c r="S58" s="203"/>
      <c r="T58" s="203"/>
      <c r="U58" s="203"/>
      <c r="V58" s="204"/>
      <c r="W58" s="205" t="s">
        <v>30</v>
      </c>
      <c r="X58" s="206"/>
      <c r="Y58" s="254" t="s">
        <v>31</v>
      </c>
      <c r="Z58" s="255"/>
      <c r="AA58" s="255"/>
      <c r="AB58" s="255"/>
      <c r="AC58" s="264" t="s">
        <v>121</v>
      </c>
      <c r="AD58" s="264"/>
      <c r="AE58" s="264"/>
      <c r="AF58" s="264"/>
      <c r="AG58" s="264"/>
      <c r="AH58" s="264"/>
      <c r="AI58" s="264"/>
      <c r="AJ58" s="264"/>
      <c r="AK58" s="264"/>
      <c r="AL58" s="264"/>
      <c r="AM58" s="264"/>
      <c r="AN58" s="264"/>
      <c r="AO58" s="264"/>
      <c r="AP58" s="264"/>
      <c r="AQ58" s="264"/>
      <c r="AR58" s="264"/>
      <c r="AS58" s="264"/>
      <c r="AT58" s="265"/>
      <c r="AU58" s="20"/>
    </row>
    <row r="59" spans="2:53" ht="13.5" customHeight="1" x14ac:dyDescent="0.15">
      <c r="B59" s="17"/>
      <c r="D59" s="5"/>
      <c r="E59" s="4"/>
      <c r="R59" s="5"/>
      <c r="S59" s="203"/>
      <c r="T59" s="203"/>
      <c r="U59" s="203"/>
      <c r="V59" s="204"/>
      <c r="W59" s="295" t="s">
        <v>123</v>
      </c>
      <c r="X59" s="296"/>
      <c r="Y59" s="254" t="s">
        <v>31</v>
      </c>
      <c r="Z59" s="255"/>
      <c r="AA59" s="255"/>
      <c r="AB59" s="255"/>
      <c r="AC59" s="264" t="s">
        <v>122</v>
      </c>
      <c r="AD59" s="264"/>
      <c r="AE59" s="264"/>
      <c r="AF59" s="264"/>
      <c r="AG59" s="264"/>
      <c r="AH59" s="264"/>
      <c r="AI59" s="264"/>
      <c r="AJ59" s="264"/>
      <c r="AK59" s="264"/>
      <c r="AL59" s="264"/>
      <c r="AM59" s="264"/>
      <c r="AN59" s="264"/>
      <c r="AO59" s="264"/>
      <c r="AP59" s="264"/>
      <c r="AQ59" s="264"/>
      <c r="AR59" s="264"/>
      <c r="AS59" s="264"/>
      <c r="AT59" s="265"/>
      <c r="AU59" s="20"/>
    </row>
    <row r="60" spans="2:53" ht="13.5" customHeight="1" x14ac:dyDescent="0.15">
      <c r="B60" s="16"/>
      <c r="C60" s="7"/>
      <c r="D60" s="8"/>
      <c r="E60" s="6"/>
      <c r="F60" s="7"/>
      <c r="G60" s="7"/>
      <c r="H60" s="7"/>
      <c r="I60" s="7"/>
      <c r="J60" s="7"/>
      <c r="K60" s="7"/>
      <c r="L60" s="7"/>
      <c r="M60" s="7"/>
      <c r="N60" s="7"/>
      <c r="O60" s="7"/>
      <c r="P60" s="7"/>
      <c r="Q60" s="7"/>
      <c r="R60" s="8"/>
      <c r="S60" s="185"/>
      <c r="T60" s="185"/>
      <c r="U60" s="185"/>
      <c r="V60" s="186"/>
      <c r="W60" s="290" t="s">
        <v>30</v>
      </c>
      <c r="X60" s="291"/>
      <c r="Y60" s="365" t="s">
        <v>31</v>
      </c>
      <c r="Z60" s="366"/>
      <c r="AA60" s="366"/>
      <c r="AB60" s="366"/>
      <c r="AC60" s="177" t="s">
        <v>347</v>
      </c>
      <c r="AD60" s="177"/>
      <c r="AE60" s="177"/>
      <c r="AF60" s="177"/>
      <c r="AG60" s="177"/>
      <c r="AH60" s="177"/>
      <c r="AI60" s="177"/>
      <c r="AJ60" s="177"/>
      <c r="AK60" s="177"/>
      <c r="AL60" s="177"/>
      <c r="AM60" s="177"/>
      <c r="AN60" s="177"/>
      <c r="AO60" s="177"/>
      <c r="AP60" s="177"/>
      <c r="AQ60" s="177"/>
      <c r="AR60" s="177"/>
      <c r="AS60" s="177"/>
      <c r="AT60" s="178"/>
      <c r="AU60" s="20"/>
    </row>
    <row r="61" spans="2:53" ht="18" customHeight="1" x14ac:dyDescent="0.15">
      <c r="B61" s="15">
        <v>17</v>
      </c>
      <c r="C61" s="197" t="s">
        <v>250</v>
      </c>
      <c r="D61" s="3"/>
      <c r="E61" s="145" t="s">
        <v>65</v>
      </c>
      <c r="F61" s="131"/>
      <c r="G61" s="131"/>
      <c r="H61" s="131"/>
      <c r="I61" s="146"/>
      <c r="J61" s="142"/>
      <c r="K61" s="181"/>
      <c r="L61" s="175" t="s">
        <v>47</v>
      </c>
      <c r="M61" s="175"/>
      <c r="N61" s="181"/>
      <c r="O61" s="181"/>
      <c r="P61" s="175" t="s">
        <v>45</v>
      </c>
      <c r="Q61" s="176"/>
      <c r="R61" s="220" t="s">
        <v>32</v>
      </c>
      <c r="S61" s="221"/>
      <c r="T61" s="221"/>
      <c r="U61" s="221"/>
      <c r="V61" s="221"/>
      <c r="W61" s="221"/>
      <c r="X61" s="221"/>
      <c r="Y61" s="222"/>
      <c r="Z61" s="142"/>
      <c r="AA61" s="181"/>
      <c r="AB61" s="175" t="s">
        <v>47</v>
      </c>
      <c r="AC61" s="175"/>
      <c r="AD61" s="181"/>
      <c r="AE61" s="181"/>
      <c r="AF61" s="175" t="s">
        <v>45</v>
      </c>
      <c r="AG61" s="176"/>
      <c r="AH61" s="145" t="s">
        <v>66</v>
      </c>
      <c r="AI61" s="131"/>
      <c r="AJ61" s="131"/>
      <c r="AK61" s="131"/>
      <c r="AL61" s="146"/>
      <c r="AM61" s="142"/>
      <c r="AN61" s="181"/>
      <c r="AO61" s="175" t="s">
        <v>47</v>
      </c>
      <c r="AP61" s="175"/>
      <c r="AQ61" s="181"/>
      <c r="AR61" s="181"/>
      <c r="AS61" s="175" t="s">
        <v>45</v>
      </c>
      <c r="AT61" s="176"/>
      <c r="AU61" s="64"/>
      <c r="AV61" s="1" t="b">
        <v>0</v>
      </c>
      <c r="AW61" s="1" t="b">
        <v>0</v>
      </c>
      <c r="AX61" s="1" t="b">
        <v>0</v>
      </c>
      <c r="AY61" s="1" t="b">
        <v>0</v>
      </c>
      <c r="AZ61" s="1" t="b">
        <v>0</v>
      </c>
      <c r="BA61" s="1" t="b">
        <v>0</v>
      </c>
    </row>
    <row r="62" spans="2:53" ht="11.25" customHeight="1" x14ac:dyDescent="0.15">
      <c r="B62" s="17"/>
      <c r="C62" s="198"/>
      <c r="D62" s="5"/>
      <c r="E62" s="292" t="s">
        <v>64</v>
      </c>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c r="AP62" s="293"/>
      <c r="AQ62" s="293"/>
      <c r="AR62" s="293"/>
      <c r="AS62" s="293"/>
      <c r="AT62" s="294"/>
      <c r="AU62" s="67"/>
    </row>
    <row r="63" spans="2:53" ht="30.75" customHeight="1" x14ac:dyDescent="0.15">
      <c r="B63" s="16"/>
      <c r="C63" s="7"/>
      <c r="D63" s="8"/>
      <c r="E63" s="182"/>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4"/>
      <c r="AU63" s="90"/>
    </row>
    <row r="64" spans="2:53" ht="18" customHeight="1" x14ac:dyDescent="0.15">
      <c r="B64" s="15">
        <v>18</v>
      </c>
      <c r="C64" s="378" t="s">
        <v>35</v>
      </c>
      <c r="D64" s="3"/>
      <c r="E64" s="158" t="s">
        <v>89</v>
      </c>
      <c r="F64" s="158"/>
      <c r="G64" s="158"/>
      <c r="H64" s="158"/>
      <c r="I64" s="158"/>
      <c r="J64" s="158"/>
      <c r="K64" s="158"/>
      <c r="L64" s="158"/>
      <c r="M64" s="158"/>
      <c r="N64" s="158"/>
      <c r="O64" s="158"/>
      <c r="P64" s="158"/>
      <c r="Q64" s="158"/>
      <c r="R64" s="158"/>
      <c r="S64" s="158"/>
      <c r="T64" s="143"/>
      <c r="U64" s="142"/>
      <c r="V64" s="181"/>
      <c r="W64" s="175" t="s">
        <v>47</v>
      </c>
      <c r="X64" s="175"/>
      <c r="Y64" s="181"/>
      <c r="Z64" s="181"/>
      <c r="AA64" s="175" t="s">
        <v>45</v>
      </c>
      <c r="AB64" s="176"/>
      <c r="AC64" s="145" t="s">
        <v>34</v>
      </c>
      <c r="AD64" s="131"/>
      <c r="AE64" s="131"/>
      <c r="AF64" s="131"/>
      <c r="AG64" s="131"/>
      <c r="AH64" s="131"/>
      <c r="AI64" s="131"/>
      <c r="AJ64" s="131"/>
      <c r="AK64" s="131"/>
      <c r="AL64" s="146"/>
      <c r="AM64" s="142"/>
      <c r="AN64" s="181"/>
      <c r="AO64" s="175" t="s">
        <v>47</v>
      </c>
      <c r="AP64" s="175"/>
      <c r="AQ64" s="181"/>
      <c r="AR64" s="181"/>
      <c r="AS64" s="175" t="s">
        <v>45</v>
      </c>
      <c r="AT64" s="176"/>
      <c r="AU64" s="64"/>
      <c r="AV64" s="1" t="b">
        <v>0</v>
      </c>
      <c r="AW64" s="1" t="b">
        <v>0</v>
      </c>
      <c r="AX64" s="1" t="b">
        <v>0</v>
      </c>
      <c r="AY64" s="1" t="b">
        <v>0</v>
      </c>
    </row>
    <row r="65" spans="2:49" ht="18" customHeight="1" x14ac:dyDescent="0.15">
      <c r="B65" s="16"/>
      <c r="C65" s="379"/>
      <c r="D65" s="8"/>
      <c r="E65" s="157" t="s">
        <v>94</v>
      </c>
      <c r="F65" s="158"/>
      <c r="G65" s="158"/>
      <c r="H65" s="158"/>
      <c r="I65" s="158"/>
      <c r="J65" s="158"/>
      <c r="K65" s="158"/>
      <c r="L65" s="158"/>
      <c r="M65" s="158"/>
      <c r="N65" s="158"/>
      <c r="O65" s="158"/>
      <c r="P65" s="158"/>
      <c r="Q65" s="158"/>
      <c r="R65" s="158"/>
      <c r="S65" s="158"/>
      <c r="T65" s="143"/>
      <c r="U65" s="145" t="s">
        <v>97</v>
      </c>
      <c r="V65" s="131"/>
      <c r="W65" s="131"/>
      <c r="X65" s="131"/>
      <c r="Y65" s="181"/>
      <c r="Z65" s="181"/>
      <c r="AA65" s="181"/>
      <c r="AB65" s="181"/>
      <c r="AC65" s="181"/>
      <c r="AD65" s="131" t="s">
        <v>33</v>
      </c>
      <c r="AE65" s="131"/>
      <c r="AF65" s="146"/>
      <c r="AG65" s="145" t="s">
        <v>98</v>
      </c>
      <c r="AH65" s="131"/>
      <c r="AI65" s="131"/>
      <c r="AJ65" s="131"/>
      <c r="AK65" s="181"/>
      <c r="AL65" s="181"/>
      <c r="AM65" s="181"/>
      <c r="AN65" s="181"/>
      <c r="AO65" s="181"/>
      <c r="AP65" s="131" t="s">
        <v>99</v>
      </c>
      <c r="AQ65" s="131"/>
      <c r="AR65" s="146"/>
      <c r="AS65" s="9"/>
      <c r="AT65" s="11"/>
    </row>
    <row r="66" spans="2:49" ht="15" customHeight="1" x14ac:dyDescent="0.15">
      <c r="B66" s="15">
        <v>19</v>
      </c>
      <c r="C66" s="2" t="s">
        <v>36</v>
      </c>
      <c r="D66" s="2"/>
      <c r="E66" s="2"/>
      <c r="F66" s="2"/>
      <c r="G66" s="2"/>
      <c r="H66" s="2"/>
      <c r="I66" s="2"/>
      <c r="J66" s="2"/>
      <c r="K66" s="2"/>
      <c r="L66" s="251" t="s">
        <v>90</v>
      </c>
      <c r="M66" s="252"/>
      <c r="N66" s="252"/>
      <c r="O66" s="252"/>
      <c r="P66" s="252"/>
      <c r="Q66" s="252"/>
      <c r="R66" s="252"/>
      <c r="S66" s="252"/>
      <c r="T66" s="253"/>
      <c r="U66" s="161"/>
      <c r="V66" s="159"/>
      <c r="W66" s="244" t="s">
        <v>47</v>
      </c>
      <c r="X66" s="244"/>
      <c r="Y66" s="159"/>
      <c r="Z66" s="159"/>
      <c r="AA66" s="244" t="s">
        <v>45</v>
      </c>
      <c r="AB66" s="246"/>
      <c r="AC66" s="179"/>
      <c r="AD66" s="180"/>
      <c r="AE66" s="180"/>
      <c r="AF66" s="180" t="s">
        <v>30</v>
      </c>
      <c r="AG66" s="180"/>
      <c r="AH66" s="2"/>
      <c r="AI66" s="2"/>
      <c r="AJ66" s="2"/>
      <c r="AK66" s="2"/>
      <c r="AL66" s="2"/>
      <c r="AM66" s="2"/>
      <c r="AN66" s="2"/>
      <c r="AO66" s="2"/>
      <c r="AP66" s="2"/>
      <c r="AQ66" s="2"/>
      <c r="AR66" s="2"/>
      <c r="AS66" s="2"/>
      <c r="AT66" s="3"/>
      <c r="AV66" s="1" t="b">
        <v>0</v>
      </c>
      <c r="AW66" s="1" t="b">
        <v>0</v>
      </c>
    </row>
    <row r="67" spans="2:49" ht="15" customHeight="1" x14ac:dyDescent="0.15">
      <c r="B67" s="17"/>
      <c r="K67" s="5"/>
      <c r="L67" s="401" t="s">
        <v>70</v>
      </c>
      <c r="M67" s="264"/>
      <c r="N67" s="264"/>
      <c r="O67" s="264"/>
      <c r="P67" s="264"/>
      <c r="Q67" s="264"/>
      <c r="R67" s="264"/>
      <c r="S67" s="264"/>
      <c r="T67" s="265"/>
      <c r="U67" s="204"/>
      <c r="V67" s="402"/>
      <c r="W67" s="403" t="s">
        <v>47</v>
      </c>
      <c r="X67" s="403"/>
      <c r="Y67" s="402"/>
      <c r="Z67" s="402"/>
      <c r="AA67" s="403" t="s">
        <v>45</v>
      </c>
      <c r="AB67" s="404"/>
      <c r="AC67" s="272"/>
      <c r="AD67" s="273"/>
      <c r="AE67" s="273"/>
      <c r="AF67" s="273" t="s">
        <v>67</v>
      </c>
      <c r="AG67" s="273"/>
      <c r="AH67" s="27"/>
      <c r="AI67" s="27"/>
      <c r="AJ67" s="27"/>
      <c r="AK67" s="27"/>
      <c r="AL67" s="27"/>
      <c r="AM67" s="27"/>
      <c r="AN67" s="27"/>
      <c r="AO67" s="27"/>
      <c r="AP67" s="27"/>
      <c r="AQ67" s="27"/>
      <c r="AR67" s="27"/>
      <c r="AS67" s="27"/>
      <c r="AT67" s="28"/>
      <c r="AV67" s="1" t="b">
        <v>0</v>
      </c>
      <c r="AW67" s="1" t="b">
        <v>0</v>
      </c>
    </row>
    <row r="68" spans="2:49" ht="15" customHeight="1" x14ac:dyDescent="0.15">
      <c r="B68" s="16"/>
      <c r="C68" s="7"/>
      <c r="D68" s="7"/>
      <c r="E68" s="7"/>
      <c r="F68" s="7"/>
      <c r="G68" s="7"/>
      <c r="H68" s="7"/>
      <c r="I68" s="7"/>
      <c r="J68" s="7"/>
      <c r="K68" s="8"/>
      <c r="L68" s="400" t="s">
        <v>10</v>
      </c>
      <c r="M68" s="125"/>
      <c r="N68" s="125"/>
      <c r="O68" s="125"/>
      <c r="P68" s="125"/>
      <c r="Q68" s="125"/>
      <c r="R68" s="125"/>
      <c r="S68" s="125"/>
      <c r="T68" s="263"/>
      <c r="U68" s="162"/>
      <c r="V68" s="160"/>
      <c r="W68" s="245" t="s">
        <v>47</v>
      </c>
      <c r="X68" s="245"/>
      <c r="Y68" s="160"/>
      <c r="Z68" s="160"/>
      <c r="AA68" s="245" t="s">
        <v>45</v>
      </c>
      <c r="AB68" s="247"/>
      <c r="AC68" s="412" t="s">
        <v>68</v>
      </c>
      <c r="AD68" s="413"/>
      <c r="AE68" s="413"/>
      <c r="AF68" s="413"/>
      <c r="AG68" s="413"/>
      <c r="AH68" s="413"/>
      <c r="AI68" s="413"/>
      <c r="AJ68" s="413"/>
      <c r="AK68" s="413"/>
      <c r="AL68" s="413"/>
      <c r="AM68" s="413"/>
      <c r="AN68" s="413"/>
      <c r="AO68" s="413"/>
      <c r="AP68" s="413"/>
      <c r="AQ68" s="413"/>
      <c r="AR68" s="413"/>
      <c r="AS68" s="413"/>
      <c r="AT68" s="414"/>
      <c r="AU68" s="91"/>
      <c r="AV68" s="1" t="b">
        <v>0</v>
      </c>
      <c r="AW68" s="1" t="b">
        <v>0</v>
      </c>
    </row>
    <row r="69" spans="2:49" ht="18" customHeight="1" x14ac:dyDescent="0.15">
      <c r="B69" s="14">
        <v>20</v>
      </c>
      <c r="C69" s="405" t="s">
        <v>71</v>
      </c>
      <c r="D69" s="158"/>
      <c r="E69" s="158"/>
      <c r="F69" s="158"/>
      <c r="G69" s="158"/>
      <c r="H69" s="158"/>
      <c r="I69" s="158"/>
      <c r="J69" s="158"/>
      <c r="K69" s="158"/>
      <c r="L69" s="158"/>
      <c r="M69" s="158"/>
      <c r="N69" s="158"/>
      <c r="O69" s="158"/>
      <c r="P69" s="158"/>
      <c r="Q69" s="158"/>
      <c r="R69" s="158"/>
      <c r="S69" s="158"/>
      <c r="T69" s="143"/>
      <c r="U69" s="142"/>
      <c r="V69" s="181"/>
      <c r="W69" s="175" t="s">
        <v>47</v>
      </c>
      <c r="X69" s="175"/>
      <c r="Y69" s="181"/>
      <c r="Z69" s="181"/>
      <c r="AA69" s="175" t="s">
        <v>45</v>
      </c>
      <c r="AB69" s="176"/>
      <c r="AC69" s="9"/>
      <c r="AD69" s="10"/>
      <c r="AE69" s="10"/>
      <c r="AF69" s="10"/>
      <c r="AG69" s="10"/>
      <c r="AH69" s="10"/>
      <c r="AI69" s="10"/>
      <c r="AJ69" s="10"/>
      <c r="AK69" s="10"/>
      <c r="AL69" s="10"/>
      <c r="AM69" s="10"/>
      <c r="AN69" s="10"/>
      <c r="AO69" s="10"/>
      <c r="AP69" s="10"/>
      <c r="AQ69" s="10"/>
      <c r="AR69" s="10"/>
      <c r="AS69" s="10"/>
      <c r="AT69" s="11"/>
      <c r="AV69" s="1" t="b">
        <v>0</v>
      </c>
      <c r="AW69" s="1" t="b">
        <v>0</v>
      </c>
    </row>
    <row r="70" spans="2:49" ht="18" customHeight="1" x14ac:dyDescent="0.15">
      <c r="B70" s="15">
        <v>21</v>
      </c>
      <c r="C70" s="405" t="s">
        <v>72</v>
      </c>
      <c r="D70" s="158"/>
      <c r="E70" s="158"/>
      <c r="F70" s="158"/>
      <c r="G70" s="158"/>
      <c r="H70" s="158"/>
      <c r="I70" s="158"/>
      <c r="J70" s="158"/>
      <c r="K70" s="158"/>
      <c r="L70" s="158"/>
      <c r="M70" s="158"/>
      <c r="N70" s="158"/>
      <c r="O70" s="158"/>
      <c r="P70" s="158"/>
      <c r="Q70" s="158"/>
      <c r="R70" s="158"/>
      <c r="S70" s="158"/>
      <c r="T70" s="143"/>
      <c r="U70" s="142"/>
      <c r="V70" s="181"/>
      <c r="W70" s="175" t="s">
        <v>47</v>
      </c>
      <c r="X70" s="175"/>
      <c r="Y70" s="181"/>
      <c r="Z70" s="181"/>
      <c r="AA70" s="175" t="s">
        <v>45</v>
      </c>
      <c r="AB70" s="176"/>
      <c r="AC70" s="9"/>
      <c r="AD70" s="10"/>
      <c r="AE70" s="10"/>
      <c r="AF70" s="10"/>
      <c r="AG70" s="10"/>
      <c r="AH70" s="10"/>
      <c r="AI70" s="10"/>
      <c r="AJ70" s="10"/>
      <c r="AK70" s="10"/>
      <c r="AL70" s="10"/>
      <c r="AM70" s="10"/>
      <c r="AN70" s="10"/>
      <c r="AO70" s="10"/>
      <c r="AP70" s="10"/>
      <c r="AQ70" s="10"/>
      <c r="AR70" s="10"/>
      <c r="AS70" s="10"/>
      <c r="AT70" s="11"/>
      <c r="AV70" s="1" t="b">
        <v>0</v>
      </c>
      <c r="AW70" s="1" t="b">
        <v>0</v>
      </c>
    </row>
    <row r="71" spans="2:49" ht="18" customHeight="1" x14ac:dyDescent="0.15">
      <c r="B71" s="15">
        <v>22</v>
      </c>
      <c r="C71" s="187" t="s">
        <v>73</v>
      </c>
      <c r="D71" s="188"/>
      <c r="E71" s="188"/>
      <c r="F71" s="188"/>
      <c r="G71" s="188"/>
      <c r="H71" s="188"/>
      <c r="I71" s="188"/>
      <c r="J71" s="188"/>
      <c r="K71" s="188"/>
      <c r="L71" s="188"/>
      <c r="M71" s="188"/>
      <c r="N71" s="188"/>
      <c r="O71" s="188"/>
      <c r="P71" s="188"/>
      <c r="Q71" s="188"/>
      <c r="R71" s="188"/>
      <c r="S71" s="188"/>
      <c r="T71" s="189"/>
      <c r="U71" s="142"/>
      <c r="V71" s="181"/>
      <c r="W71" s="175" t="s">
        <v>47</v>
      </c>
      <c r="X71" s="175"/>
      <c r="Y71" s="181"/>
      <c r="Z71" s="181"/>
      <c r="AA71" s="175" t="s">
        <v>45</v>
      </c>
      <c r="AB71" s="176"/>
      <c r="AC71" s="9"/>
      <c r="AD71" s="10"/>
      <c r="AE71" s="10"/>
      <c r="AF71" s="10"/>
      <c r="AG71" s="10"/>
      <c r="AH71" s="10"/>
      <c r="AI71" s="10"/>
      <c r="AJ71" s="10"/>
      <c r="AK71" s="10"/>
      <c r="AL71" s="10"/>
      <c r="AM71" s="10"/>
      <c r="AN71" s="10"/>
      <c r="AO71" s="10"/>
      <c r="AP71" s="10"/>
      <c r="AQ71" s="10"/>
      <c r="AR71" s="10"/>
      <c r="AS71" s="10"/>
      <c r="AT71" s="11"/>
      <c r="AV71" s="1" t="b">
        <v>0</v>
      </c>
      <c r="AW71" s="1" t="b">
        <v>0</v>
      </c>
    </row>
    <row r="72" spans="2:49" ht="18" customHeight="1" x14ac:dyDescent="0.15">
      <c r="B72" s="15">
        <v>23</v>
      </c>
      <c r="C72" s="431" t="s">
        <v>100</v>
      </c>
      <c r="D72" s="432"/>
      <c r="E72" s="432"/>
      <c r="F72" s="432"/>
      <c r="G72" s="432"/>
      <c r="H72" s="432"/>
      <c r="I72" s="432"/>
      <c r="J72" s="432"/>
      <c r="K72" s="432"/>
      <c r="L72" s="432"/>
      <c r="M72" s="432"/>
      <c r="N72" s="432"/>
      <c r="O72" s="432"/>
      <c r="P72" s="432"/>
      <c r="Q72" s="432"/>
      <c r="R72" s="432"/>
      <c r="S72" s="432"/>
      <c r="T72" s="433"/>
      <c r="U72" s="410"/>
      <c r="V72" s="411"/>
      <c r="W72" s="429" t="s">
        <v>47</v>
      </c>
      <c r="X72" s="429"/>
      <c r="Y72" s="411"/>
      <c r="Z72" s="411"/>
      <c r="AA72" s="429" t="s">
        <v>45</v>
      </c>
      <c r="AB72" s="430"/>
      <c r="AC72" s="421" t="s">
        <v>101</v>
      </c>
      <c r="AD72" s="422"/>
      <c r="AE72" s="422"/>
      <c r="AF72" s="422"/>
      <c r="AG72" s="422"/>
      <c r="AH72" s="422"/>
      <c r="AI72" s="422"/>
      <c r="AJ72" s="422"/>
      <c r="AK72" s="422"/>
      <c r="AL72" s="422"/>
      <c r="AM72" s="422"/>
      <c r="AN72" s="422"/>
      <c r="AO72" s="422"/>
      <c r="AP72" s="422"/>
      <c r="AQ72" s="422"/>
      <c r="AR72" s="422"/>
      <c r="AS72" s="422"/>
      <c r="AT72" s="423"/>
      <c r="AU72" s="92"/>
      <c r="AV72" s="1" t="b">
        <v>0</v>
      </c>
      <c r="AW72" s="1" t="b">
        <v>0</v>
      </c>
    </row>
    <row r="73" spans="2:49" ht="11.25" x14ac:dyDescent="0.15">
      <c r="B73" s="17"/>
      <c r="C73" s="190" t="s">
        <v>102</v>
      </c>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2"/>
      <c r="AU73" s="67"/>
    </row>
    <row r="74" spans="2:49" ht="40.5" customHeight="1" x14ac:dyDescent="0.15">
      <c r="B74" s="16"/>
      <c r="C74" s="424"/>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6"/>
      <c r="AU74" s="93"/>
    </row>
    <row r="75" spans="2:49" ht="18" customHeight="1" x14ac:dyDescent="0.15">
      <c r="B75" s="15">
        <v>24</v>
      </c>
      <c r="C75" s="378" t="s">
        <v>37</v>
      </c>
      <c r="D75" s="3"/>
      <c r="E75" s="166"/>
      <c r="F75" s="167"/>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8"/>
      <c r="AU75" s="66"/>
    </row>
    <row r="76" spans="2:49" ht="18" customHeight="1" x14ac:dyDescent="0.15">
      <c r="B76" s="17"/>
      <c r="C76" s="435"/>
      <c r="D76" s="5"/>
      <c r="E76" s="169"/>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0"/>
      <c r="AE76" s="170"/>
      <c r="AF76" s="170"/>
      <c r="AG76" s="170"/>
      <c r="AH76" s="170"/>
      <c r="AI76" s="170"/>
      <c r="AJ76" s="170"/>
      <c r="AK76" s="170"/>
      <c r="AL76" s="170"/>
      <c r="AM76" s="170"/>
      <c r="AN76" s="170"/>
      <c r="AO76" s="170"/>
      <c r="AP76" s="170"/>
      <c r="AQ76" s="170"/>
      <c r="AR76" s="170"/>
      <c r="AS76" s="170"/>
      <c r="AT76" s="171"/>
      <c r="AU76" s="66"/>
    </row>
    <row r="77" spans="2:49" ht="18" customHeight="1" x14ac:dyDescent="0.15">
      <c r="B77" s="17"/>
      <c r="C77" s="435"/>
      <c r="D77" s="5"/>
      <c r="E77" s="169"/>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1"/>
      <c r="AU77" s="66"/>
    </row>
    <row r="78" spans="2:49" ht="18" customHeight="1" x14ac:dyDescent="0.15">
      <c r="B78" s="16"/>
      <c r="C78" s="379"/>
      <c r="D78" s="8"/>
      <c r="E78" s="172"/>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4"/>
      <c r="AU78" s="66"/>
    </row>
    <row r="79" spans="2:49" ht="18" customHeight="1" x14ac:dyDescent="0.15">
      <c r="B79" s="15">
        <v>25</v>
      </c>
      <c r="C79" s="2" t="s">
        <v>38</v>
      </c>
      <c r="D79" s="3"/>
      <c r="E79" s="166"/>
      <c r="F79" s="167"/>
      <c r="G79" s="167"/>
      <c r="H79" s="167"/>
      <c r="I79" s="167"/>
      <c r="J79" s="167"/>
      <c r="K79" s="167"/>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8"/>
      <c r="AU79" s="66"/>
    </row>
    <row r="80" spans="2:49" ht="18" customHeight="1" x14ac:dyDescent="0.15">
      <c r="B80" s="17"/>
      <c r="D80" s="5"/>
      <c r="E80" s="169"/>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c r="AK80" s="170"/>
      <c r="AL80" s="170"/>
      <c r="AM80" s="170"/>
      <c r="AN80" s="170"/>
      <c r="AO80" s="170"/>
      <c r="AP80" s="170"/>
      <c r="AQ80" s="170"/>
      <c r="AR80" s="170"/>
      <c r="AS80" s="170"/>
      <c r="AT80" s="171"/>
      <c r="AU80" s="66"/>
    </row>
    <row r="81" spans="2:51" ht="18" customHeight="1" x14ac:dyDescent="0.15">
      <c r="B81" s="17"/>
      <c r="D81" s="5"/>
      <c r="E81" s="169"/>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c r="AK81" s="170"/>
      <c r="AL81" s="170"/>
      <c r="AM81" s="170"/>
      <c r="AN81" s="170"/>
      <c r="AO81" s="170"/>
      <c r="AP81" s="170"/>
      <c r="AQ81" s="170"/>
      <c r="AR81" s="170"/>
      <c r="AS81" s="170"/>
      <c r="AT81" s="171"/>
      <c r="AU81" s="66"/>
    </row>
    <row r="82" spans="2:51" ht="18" customHeight="1" x14ac:dyDescent="0.15">
      <c r="B82" s="16"/>
      <c r="C82" s="12"/>
      <c r="D82" s="8"/>
      <c r="E82" s="172"/>
      <c r="F82" s="173"/>
      <c r="G82" s="173"/>
      <c r="H82" s="173"/>
      <c r="I82" s="173"/>
      <c r="J82" s="173"/>
      <c r="K82" s="173"/>
      <c r="L82" s="173"/>
      <c r="M82" s="173"/>
      <c r="N82" s="173"/>
      <c r="O82" s="173"/>
      <c r="P82" s="173"/>
      <c r="Q82" s="173"/>
      <c r="R82" s="173"/>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3"/>
      <c r="AT82" s="174"/>
      <c r="AU82" s="66"/>
    </row>
    <row r="83" spans="2:51" ht="18" customHeight="1" x14ac:dyDescent="0.15">
      <c r="B83" s="15">
        <v>26</v>
      </c>
      <c r="C83" s="378" t="s">
        <v>39</v>
      </c>
      <c r="D83" s="434"/>
      <c r="E83" s="166"/>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8"/>
      <c r="AU83" s="66"/>
    </row>
    <row r="84" spans="2:51" ht="18" customHeight="1" x14ac:dyDescent="0.15">
      <c r="B84" s="17"/>
      <c r="C84" s="435"/>
      <c r="D84" s="436"/>
      <c r="E84" s="169"/>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c r="AM84" s="170"/>
      <c r="AN84" s="170"/>
      <c r="AO84" s="170"/>
      <c r="AP84" s="170"/>
      <c r="AQ84" s="170"/>
      <c r="AR84" s="170"/>
      <c r="AS84" s="170"/>
      <c r="AT84" s="171"/>
      <c r="AU84" s="66"/>
    </row>
    <row r="85" spans="2:51" ht="18" customHeight="1" x14ac:dyDescent="0.15">
      <c r="B85" s="17"/>
      <c r="C85" s="435"/>
      <c r="D85" s="436"/>
      <c r="E85" s="169"/>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AE85" s="170"/>
      <c r="AF85" s="170"/>
      <c r="AG85" s="170"/>
      <c r="AH85" s="170"/>
      <c r="AI85" s="170"/>
      <c r="AJ85" s="170"/>
      <c r="AK85" s="170"/>
      <c r="AL85" s="170"/>
      <c r="AM85" s="170"/>
      <c r="AN85" s="170"/>
      <c r="AO85" s="170"/>
      <c r="AP85" s="170"/>
      <c r="AQ85" s="170"/>
      <c r="AR85" s="170"/>
      <c r="AS85" s="170"/>
      <c r="AT85" s="171"/>
      <c r="AU85" s="66"/>
    </row>
    <row r="86" spans="2:51" ht="18" customHeight="1" x14ac:dyDescent="0.15">
      <c r="B86" s="16"/>
      <c r="C86" s="379"/>
      <c r="D86" s="437"/>
      <c r="E86" s="172"/>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4"/>
      <c r="AU86" s="66"/>
    </row>
    <row r="87" spans="2:51" ht="18" customHeight="1" thickBot="1" x14ac:dyDescent="0.2">
      <c r="B87" s="15">
        <v>27</v>
      </c>
      <c r="C87" s="378" t="s">
        <v>96</v>
      </c>
      <c r="D87" s="434"/>
      <c r="E87" s="271" t="s">
        <v>69</v>
      </c>
      <c r="F87" s="188"/>
      <c r="G87" s="188"/>
      <c r="H87" s="188"/>
      <c r="I87" s="188"/>
      <c r="J87" s="188"/>
      <c r="K87" s="188"/>
      <c r="L87" s="188"/>
      <c r="M87" s="188"/>
      <c r="N87" s="188"/>
      <c r="O87" s="188"/>
      <c r="P87" s="189"/>
      <c r="Q87" s="161"/>
      <c r="R87" s="159"/>
      <c r="S87" s="244" t="s">
        <v>47</v>
      </c>
      <c r="T87" s="244"/>
      <c r="U87" s="159"/>
      <c r="V87" s="159"/>
      <c r="W87" s="244" t="s">
        <v>45</v>
      </c>
      <c r="X87" s="246"/>
      <c r="Y87" s="220" t="s">
        <v>116</v>
      </c>
      <c r="Z87" s="221"/>
      <c r="AA87" s="221"/>
      <c r="AB87" s="221"/>
      <c r="AC87" s="131"/>
      <c r="AD87" s="131"/>
      <c r="AE87" s="131"/>
      <c r="AF87" s="131"/>
      <c r="AG87" s="131"/>
      <c r="AH87" s="131"/>
      <c r="AI87" s="131"/>
      <c r="AJ87" s="131"/>
      <c r="AK87" s="131"/>
      <c r="AL87" s="146"/>
      <c r="AM87" s="337"/>
      <c r="AN87" s="338"/>
      <c r="AO87" s="427" t="s">
        <v>47</v>
      </c>
      <c r="AP87" s="427"/>
      <c r="AQ87" s="338"/>
      <c r="AR87" s="338"/>
      <c r="AS87" s="427" t="s">
        <v>45</v>
      </c>
      <c r="AT87" s="428"/>
      <c r="AU87" s="91"/>
      <c r="AV87" s="1" t="b">
        <v>0</v>
      </c>
      <c r="AW87" s="1" t="b">
        <v>0</v>
      </c>
      <c r="AX87" s="1" t="b">
        <v>0</v>
      </c>
      <c r="AY87" s="1" t="b">
        <v>0</v>
      </c>
    </row>
    <row r="88" spans="2:51" ht="18" customHeight="1" thickBot="1" x14ac:dyDescent="0.2">
      <c r="B88" s="17"/>
      <c r="C88" s="435"/>
      <c r="D88" s="436"/>
      <c r="E88" s="271" t="s">
        <v>117</v>
      </c>
      <c r="F88" s="188"/>
      <c r="G88" s="188"/>
      <c r="H88" s="188"/>
      <c r="I88" s="188"/>
      <c r="J88" s="188"/>
      <c r="K88" s="188"/>
      <c r="L88" s="188"/>
      <c r="M88" s="188"/>
      <c r="N88" s="188"/>
      <c r="O88" s="188"/>
      <c r="P88" s="188"/>
      <c r="Q88" s="445"/>
      <c r="R88" s="267"/>
      <c r="S88" s="266"/>
      <c r="T88" s="267"/>
      <c r="U88" s="266"/>
      <c r="V88" s="267"/>
      <c r="W88" s="266"/>
      <c r="X88" s="267"/>
      <c r="Y88" s="266"/>
      <c r="Z88" s="267"/>
      <c r="AA88" s="266"/>
      <c r="AB88" s="268"/>
      <c r="AC88" s="375" t="str">
        <f>CONCATENATE(Q88,S88,U88,W88,Y88,AA88)</f>
        <v/>
      </c>
      <c r="AD88" s="375"/>
      <c r="AE88" s="375"/>
      <c r="AF88" s="375"/>
      <c r="AG88" s="375"/>
      <c r="AH88" s="375"/>
      <c r="AI88" s="375"/>
      <c r="AJ88" s="375"/>
      <c r="AK88" s="375"/>
      <c r="AL88" s="375"/>
      <c r="AM88" s="375"/>
      <c r="AN88" s="375"/>
      <c r="AO88" s="375"/>
      <c r="AP88" s="375"/>
      <c r="AQ88" s="375"/>
      <c r="AR88" s="375"/>
      <c r="AS88" s="375"/>
      <c r="AT88" s="376"/>
      <c r="AU88" s="94"/>
    </row>
    <row r="89" spans="2:51" ht="18" customHeight="1" x14ac:dyDescent="0.15">
      <c r="B89" s="17"/>
      <c r="C89" s="435"/>
      <c r="D89" s="436"/>
      <c r="E89" s="271" t="s">
        <v>95</v>
      </c>
      <c r="F89" s="188"/>
      <c r="G89" s="188"/>
      <c r="H89" s="188"/>
      <c r="I89" s="188"/>
      <c r="J89" s="188"/>
      <c r="K89" s="188"/>
      <c r="L89" s="188"/>
      <c r="M89" s="188"/>
      <c r="N89" s="188"/>
      <c r="O89" s="188"/>
      <c r="P89" s="188"/>
      <c r="Q89" s="446"/>
      <c r="R89" s="446"/>
      <c r="S89" s="446"/>
      <c r="T89" s="446"/>
      <c r="U89" s="446"/>
      <c r="V89" s="446"/>
      <c r="W89" s="446"/>
      <c r="X89" s="446"/>
      <c r="Y89" s="446"/>
      <c r="Z89" s="446"/>
      <c r="AA89" s="446"/>
      <c r="AB89" s="446"/>
      <c r="AC89" s="188"/>
      <c r="AD89" s="188"/>
      <c r="AE89" s="188"/>
      <c r="AF89" s="188"/>
      <c r="AG89" s="188"/>
      <c r="AH89" s="188"/>
      <c r="AI89" s="188"/>
      <c r="AJ89" s="188"/>
      <c r="AK89" s="188"/>
      <c r="AL89" s="188"/>
      <c r="AM89" s="188"/>
      <c r="AN89" s="188"/>
      <c r="AO89" s="188"/>
      <c r="AP89" s="188"/>
      <c r="AQ89" s="188"/>
      <c r="AR89" s="188"/>
      <c r="AS89" s="188"/>
      <c r="AT89" s="189"/>
      <c r="AU89" s="92"/>
    </row>
    <row r="90" spans="2:51" ht="14.25" customHeight="1" x14ac:dyDescent="0.15">
      <c r="B90" s="17"/>
      <c r="C90" s="435"/>
      <c r="D90" s="436"/>
      <c r="E90" s="145" t="s">
        <v>91</v>
      </c>
      <c r="F90" s="146"/>
      <c r="G90" s="145" t="s">
        <v>42</v>
      </c>
      <c r="H90" s="131"/>
      <c r="I90" s="131"/>
      <c r="J90" s="131"/>
      <c r="K90" s="131"/>
      <c r="L90" s="131"/>
      <c r="M90" s="131"/>
      <c r="N90" s="131"/>
      <c r="O90" s="131"/>
      <c r="P90" s="131"/>
      <c r="Q90" s="131"/>
      <c r="R90" s="131"/>
      <c r="S90" s="131"/>
      <c r="T90" s="146"/>
      <c r="U90" s="145" t="s">
        <v>43</v>
      </c>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46"/>
      <c r="AU90" s="63"/>
    </row>
    <row r="91" spans="2:51" ht="18" customHeight="1" x14ac:dyDescent="0.15">
      <c r="B91" s="17"/>
      <c r="C91" s="435"/>
      <c r="D91" s="436"/>
      <c r="E91" s="299">
        <v>1</v>
      </c>
      <c r="F91" s="312"/>
      <c r="G91" s="440"/>
      <c r="H91" s="441"/>
      <c r="I91" s="441"/>
      <c r="J91" s="441"/>
      <c r="K91" s="441"/>
      <c r="L91" s="441"/>
      <c r="M91" s="441"/>
      <c r="N91" s="441"/>
      <c r="O91" s="441"/>
      <c r="P91" s="441"/>
      <c r="Q91" s="441"/>
      <c r="R91" s="441"/>
      <c r="S91" s="441"/>
      <c r="T91" s="442"/>
      <c r="U91" s="440"/>
      <c r="V91" s="441"/>
      <c r="W91" s="441"/>
      <c r="X91" s="441"/>
      <c r="Y91" s="441"/>
      <c r="Z91" s="441"/>
      <c r="AA91" s="441"/>
      <c r="AB91" s="441"/>
      <c r="AC91" s="441"/>
      <c r="AD91" s="441"/>
      <c r="AE91" s="441"/>
      <c r="AF91" s="441"/>
      <c r="AG91" s="441"/>
      <c r="AH91" s="441"/>
      <c r="AI91" s="441"/>
      <c r="AJ91" s="441"/>
      <c r="AK91" s="441"/>
      <c r="AL91" s="441"/>
      <c r="AM91" s="441"/>
      <c r="AN91" s="441"/>
      <c r="AO91" s="441"/>
      <c r="AP91" s="441"/>
      <c r="AQ91" s="441"/>
      <c r="AR91" s="441"/>
      <c r="AS91" s="441"/>
      <c r="AT91" s="442"/>
      <c r="AU91" s="81"/>
    </row>
    <row r="92" spans="2:51" ht="18" customHeight="1" x14ac:dyDescent="0.15">
      <c r="B92" s="17"/>
      <c r="C92" s="435"/>
      <c r="D92" s="436"/>
      <c r="E92" s="254">
        <v>2</v>
      </c>
      <c r="F92" s="205"/>
      <c r="G92" s="443"/>
      <c r="H92" s="444"/>
      <c r="I92" s="444"/>
      <c r="J92" s="444"/>
      <c r="K92" s="444"/>
      <c r="L92" s="444"/>
      <c r="M92" s="444"/>
      <c r="N92" s="444"/>
      <c r="O92" s="444"/>
      <c r="P92" s="444"/>
      <c r="Q92" s="444"/>
      <c r="R92" s="444"/>
      <c r="S92" s="444"/>
      <c r="T92" s="444"/>
      <c r="U92" s="443"/>
      <c r="V92" s="444"/>
      <c r="W92" s="444"/>
      <c r="X92" s="444"/>
      <c r="Y92" s="444"/>
      <c r="Z92" s="444"/>
      <c r="AA92" s="444"/>
      <c r="AB92" s="444"/>
      <c r="AC92" s="444"/>
      <c r="AD92" s="444"/>
      <c r="AE92" s="444"/>
      <c r="AF92" s="444"/>
      <c r="AG92" s="444"/>
      <c r="AH92" s="444"/>
      <c r="AI92" s="444"/>
      <c r="AJ92" s="444"/>
      <c r="AK92" s="444"/>
      <c r="AL92" s="444"/>
      <c r="AM92" s="444"/>
      <c r="AN92" s="444"/>
      <c r="AO92" s="444"/>
      <c r="AP92" s="444"/>
      <c r="AQ92" s="444"/>
      <c r="AR92" s="444"/>
      <c r="AS92" s="444"/>
      <c r="AT92" s="455"/>
      <c r="AU92" s="81"/>
    </row>
    <row r="93" spans="2:51" ht="18" customHeight="1" x14ac:dyDescent="0.15">
      <c r="B93" s="17"/>
      <c r="C93" s="435"/>
      <c r="D93" s="436"/>
      <c r="E93" s="438">
        <v>3</v>
      </c>
      <c r="F93" s="439"/>
      <c r="G93" s="452"/>
      <c r="H93" s="453"/>
      <c r="I93" s="453"/>
      <c r="J93" s="453"/>
      <c r="K93" s="453"/>
      <c r="L93" s="453"/>
      <c r="M93" s="453"/>
      <c r="N93" s="453"/>
      <c r="O93" s="453"/>
      <c r="P93" s="453"/>
      <c r="Q93" s="453"/>
      <c r="R93" s="453"/>
      <c r="S93" s="453"/>
      <c r="T93" s="453"/>
      <c r="U93" s="452"/>
      <c r="V93" s="453"/>
      <c r="W93" s="453"/>
      <c r="X93" s="453"/>
      <c r="Y93" s="453"/>
      <c r="Z93" s="453"/>
      <c r="AA93" s="453"/>
      <c r="AB93" s="453"/>
      <c r="AC93" s="453"/>
      <c r="AD93" s="453"/>
      <c r="AE93" s="453"/>
      <c r="AF93" s="453"/>
      <c r="AG93" s="453"/>
      <c r="AH93" s="453"/>
      <c r="AI93" s="453"/>
      <c r="AJ93" s="453"/>
      <c r="AK93" s="453"/>
      <c r="AL93" s="453"/>
      <c r="AM93" s="453"/>
      <c r="AN93" s="453"/>
      <c r="AO93" s="453"/>
      <c r="AP93" s="453"/>
      <c r="AQ93" s="453"/>
      <c r="AR93" s="453"/>
      <c r="AS93" s="453"/>
      <c r="AT93" s="454"/>
      <c r="AU93" s="81"/>
    </row>
    <row r="94" spans="2:51" ht="27" customHeight="1" x14ac:dyDescent="0.15">
      <c r="B94" s="17"/>
      <c r="C94" s="61"/>
      <c r="D94" s="24"/>
      <c r="E94" s="450" t="s">
        <v>342</v>
      </c>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9"/>
      <c r="AU94" s="95"/>
    </row>
    <row r="95" spans="2:51" ht="17.25" customHeight="1" x14ac:dyDescent="0.15">
      <c r="B95" s="17"/>
      <c r="C95" s="61"/>
      <c r="D95" s="24"/>
      <c r="E95" s="149" t="s">
        <v>343</v>
      </c>
      <c r="F95" s="149"/>
      <c r="G95" s="149"/>
      <c r="H95" s="451">
        <f>P95-1</f>
        <v>2020</v>
      </c>
      <c r="I95" s="451"/>
      <c r="J95" s="451"/>
      <c r="K95" s="451"/>
      <c r="L95" s="451"/>
      <c r="M95" s="451"/>
      <c r="N95" s="451"/>
      <c r="O95" s="451"/>
      <c r="P95" s="451">
        <f>X95-1</f>
        <v>2021</v>
      </c>
      <c r="Q95" s="451"/>
      <c r="R95" s="451"/>
      <c r="S95" s="451"/>
      <c r="T95" s="451"/>
      <c r="U95" s="451"/>
      <c r="V95" s="451"/>
      <c r="W95" s="451"/>
      <c r="X95" s="451">
        <f>AF95-1</f>
        <v>2022</v>
      </c>
      <c r="Y95" s="451"/>
      <c r="Z95" s="451"/>
      <c r="AA95" s="451"/>
      <c r="AB95" s="451"/>
      <c r="AC95" s="451"/>
      <c r="AD95" s="451"/>
      <c r="AE95" s="451"/>
      <c r="AF95" s="451">
        <f>AN95-1</f>
        <v>2023</v>
      </c>
      <c r="AG95" s="451"/>
      <c r="AH95" s="451"/>
      <c r="AI95" s="451"/>
      <c r="AJ95" s="451"/>
      <c r="AK95" s="451"/>
      <c r="AL95" s="451"/>
      <c r="AM95" s="451"/>
      <c r="AN95" s="451">
        <v>2024</v>
      </c>
      <c r="AO95" s="451"/>
      <c r="AP95" s="451"/>
      <c r="AQ95" s="451"/>
      <c r="AR95" s="451"/>
      <c r="AS95" s="451"/>
      <c r="AT95" s="451"/>
      <c r="AU95" s="96"/>
    </row>
    <row r="96" spans="2:51" ht="17.25" customHeight="1" x14ac:dyDescent="0.15">
      <c r="B96" s="17"/>
      <c r="C96" s="62"/>
      <c r="D96" s="25"/>
      <c r="E96" s="373" t="s">
        <v>344</v>
      </c>
      <c r="F96" s="373"/>
      <c r="G96" s="373"/>
      <c r="H96" s="373"/>
      <c r="I96" s="373"/>
      <c r="J96" s="373"/>
      <c r="K96" s="373"/>
      <c r="L96" s="373"/>
      <c r="M96" s="373"/>
      <c r="N96" s="373"/>
      <c r="O96" s="373"/>
      <c r="P96" s="373"/>
      <c r="Q96" s="373"/>
      <c r="R96" s="373"/>
      <c r="S96" s="373"/>
      <c r="T96" s="373"/>
      <c r="U96" s="373"/>
      <c r="V96" s="373"/>
      <c r="W96" s="373"/>
      <c r="X96" s="373"/>
      <c r="Y96" s="373"/>
      <c r="Z96" s="373"/>
      <c r="AA96" s="373"/>
      <c r="AB96" s="373"/>
      <c r="AC96" s="373"/>
      <c r="AD96" s="373"/>
      <c r="AE96" s="373"/>
      <c r="AF96" s="373"/>
      <c r="AG96" s="373"/>
      <c r="AH96" s="373"/>
      <c r="AI96" s="373"/>
      <c r="AJ96" s="373"/>
      <c r="AK96" s="373"/>
      <c r="AL96" s="373"/>
      <c r="AM96" s="373"/>
      <c r="AN96" s="373"/>
      <c r="AO96" s="373"/>
      <c r="AP96" s="373"/>
      <c r="AQ96" s="373"/>
      <c r="AR96" s="373"/>
      <c r="AS96" s="373"/>
      <c r="AT96" s="373"/>
      <c r="AU96" s="97"/>
    </row>
    <row r="97" spans="2:49" ht="50.25" customHeight="1" x14ac:dyDescent="0.15">
      <c r="B97" s="30">
        <v>28</v>
      </c>
      <c r="C97" s="22" t="s">
        <v>10</v>
      </c>
      <c r="D97" s="23"/>
      <c r="E97" s="256" t="s">
        <v>92</v>
      </c>
      <c r="F97" s="257"/>
      <c r="G97" s="258" t="s">
        <v>345</v>
      </c>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35"/>
      <c r="AN97" s="104"/>
      <c r="AO97" s="105"/>
      <c r="AP97" s="105"/>
      <c r="AQ97" s="105"/>
      <c r="AR97" s="105"/>
      <c r="AS97" s="105"/>
      <c r="AT97" s="106"/>
      <c r="AU97" s="98"/>
      <c r="AV97" s="1" t="b">
        <v>0</v>
      </c>
      <c r="AW97" s="1" t="b">
        <v>0</v>
      </c>
    </row>
    <row r="98" spans="2:49" ht="54" customHeight="1" x14ac:dyDescent="0.15">
      <c r="B98" s="17"/>
      <c r="C98" s="13"/>
      <c r="D98" s="24"/>
      <c r="E98" s="248" t="s">
        <v>93</v>
      </c>
      <c r="F98" s="249"/>
      <c r="G98" s="250" t="s">
        <v>346</v>
      </c>
      <c r="H98" s="250"/>
      <c r="I98" s="250"/>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0"/>
      <c r="AG98" s="250"/>
      <c r="AH98" s="250"/>
      <c r="AI98" s="250"/>
      <c r="AJ98" s="250"/>
      <c r="AK98" s="250"/>
      <c r="AL98" s="250"/>
      <c r="AM98" s="36"/>
      <c r="AN98" s="107"/>
      <c r="AO98" s="107"/>
      <c r="AP98" s="107"/>
      <c r="AQ98" s="107"/>
      <c r="AR98" s="107"/>
      <c r="AS98" s="107"/>
      <c r="AT98" s="108"/>
      <c r="AU98" s="93"/>
      <c r="AV98" s="1" t="b">
        <v>0</v>
      </c>
      <c r="AW98" s="1" t="b">
        <v>0</v>
      </c>
    </row>
    <row r="99" spans="2:49" ht="46.5" customHeight="1" x14ac:dyDescent="0.15">
      <c r="B99" s="17"/>
      <c r="C99" s="13"/>
      <c r="D99" s="24"/>
      <c r="E99" s="248" t="s">
        <v>436</v>
      </c>
      <c r="F99" s="249"/>
      <c r="G99" s="250" t="s">
        <v>440</v>
      </c>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250"/>
      <c r="AI99" s="250"/>
      <c r="AJ99" s="250"/>
      <c r="AK99" s="250"/>
      <c r="AL99" s="250"/>
      <c r="AM99" s="36"/>
      <c r="AN99" s="107"/>
      <c r="AO99" s="107"/>
      <c r="AP99" s="107"/>
      <c r="AQ99" s="107"/>
      <c r="AR99" s="107"/>
      <c r="AS99" s="107"/>
      <c r="AT99" s="108"/>
      <c r="AU99" s="93"/>
      <c r="AV99" s="1" t="b">
        <v>0</v>
      </c>
      <c r="AW99" s="1" t="b">
        <v>0</v>
      </c>
    </row>
    <row r="100" spans="2:49" ht="79.5" customHeight="1" x14ac:dyDescent="0.15">
      <c r="B100" s="17"/>
      <c r="C100" s="13"/>
      <c r="D100" s="24"/>
      <c r="E100" s="241" t="s">
        <v>437</v>
      </c>
      <c r="F100" s="242"/>
      <c r="G100" s="243" t="s">
        <v>439</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36"/>
      <c r="AN100" s="107"/>
      <c r="AO100" s="107"/>
      <c r="AP100" s="107"/>
      <c r="AQ100" s="107"/>
      <c r="AR100" s="107"/>
      <c r="AS100" s="107"/>
      <c r="AT100" s="108"/>
      <c r="AU100" s="93"/>
      <c r="AV100" s="1" t="b">
        <v>0</v>
      </c>
      <c r="AW100" s="1" t="b">
        <v>0</v>
      </c>
    </row>
    <row r="101" spans="2:49" ht="8.25" customHeight="1" x14ac:dyDescent="0.15">
      <c r="B101" s="16"/>
      <c r="C101" s="12"/>
      <c r="D101" s="25"/>
      <c r="E101" s="34"/>
      <c r="F101" s="34"/>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109"/>
      <c r="AO101" s="109"/>
      <c r="AP101" s="109"/>
      <c r="AQ101" s="109"/>
      <c r="AR101" s="109"/>
      <c r="AS101" s="109"/>
      <c r="AT101" s="110"/>
      <c r="AU101" s="81"/>
    </row>
    <row r="109" spans="2:49" ht="9" customHeight="1" x14ac:dyDescent="0.15"/>
  </sheetData>
  <sheetProtection deleteColumns="0" deleteRows="0"/>
  <mergeCells count="447">
    <mergeCell ref="E99:F99"/>
    <mergeCell ref="G99:AL99"/>
    <mergeCell ref="E96:G96"/>
    <mergeCell ref="H96:O96"/>
    <mergeCell ref="P96:W96"/>
    <mergeCell ref="X96:AE96"/>
    <mergeCell ref="AF96:AM96"/>
    <mergeCell ref="AN96:AT96"/>
    <mergeCell ref="E44:J44"/>
    <mergeCell ref="K44:AB44"/>
    <mergeCell ref="U71:V71"/>
    <mergeCell ref="U69:V69"/>
    <mergeCell ref="E94:AT94"/>
    <mergeCell ref="E95:G95"/>
    <mergeCell ref="H95:O95"/>
    <mergeCell ref="P95:W95"/>
    <mergeCell ref="X95:AE95"/>
    <mergeCell ref="AF95:AM95"/>
    <mergeCell ref="AN95:AT95"/>
    <mergeCell ref="G91:T91"/>
    <mergeCell ref="G93:T93"/>
    <mergeCell ref="U93:AT93"/>
    <mergeCell ref="U92:AT92"/>
    <mergeCell ref="W69:X69"/>
    <mergeCell ref="AM87:AN87"/>
    <mergeCell ref="AC72:AT72"/>
    <mergeCell ref="C74:AT74"/>
    <mergeCell ref="AO87:AP87"/>
    <mergeCell ref="AQ87:AR87"/>
    <mergeCell ref="AS87:AT87"/>
    <mergeCell ref="AA72:AB72"/>
    <mergeCell ref="W72:X72"/>
    <mergeCell ref="Y72:Z72"/>
    <mergeCell ref="C72:T72"/>
    <mergeCell ref="C83:D86"/>
    <mergeCell ref="C87:D93"/>
    <mergeCell ref="E91:F91"/>
    <mergeCell ref="C75:C78"/>
    <mergeCell ref="E93:F93"/>
    <mergeCell ref="E92:F92"/>
    <mergeCell ref="U91:AT91"/>
    <mergeCell ref="U90:AT90"/>
    <mergeCell ref="G92:T92"/>
    <mergeCell ref="Q88:R88"/>
    <mergeCell ref="S88:T88"/>
    <mergeCell ref="G90:T90"/>
    <mergeCell ref="E89:AT89"/>
    <mergeCell ref="E90:F90"/>
    <mergeCell ref="U72:V72"/>
    <mergeCell ref="Y65:AC65"/>
    <mergeCell ref="AR25:AT25"/>
    <mergeCell ref="AN25:AQ25"/>
    <mergeCell ref="W46:X46"/>
    <mergeCell ref="S47:V47"/>
    <mergeCell ref="AC68:AF68"/>
    <mergeCell ref="AG68:AT68"/>
    <mergeCell ref="AF67:AG67"/>
    <mergeCell ref="C70:T70"/>
    <mergeCell ref="U70:V70"/>
    <mergeCell ref="W70:X70"/>
    <mergeCell ref="W49:X49"/>
    <mergeCell ref="S48:V48"/>
    <mergeCell ref="E53:R53"/>
    <mergeCell ref="P61:Q61"/>
    <mergeCell ref="AI38:AL38"/>
    <mergeCell ref="AI39:AL39"/>
    <mergeCell ref="AI40:AL40"/>
    <mergeCell ref="AI41:AL41"/>
    <mergeCell ref="E47:L47"/>
    <mergeCell ref="K33:R34"/>
    <mergeCell ref="E42:G42"/>
    <mergeCell ref="E43:G43"/>
    <mergeCell ref="K38:N38"/>
    <mergeCell ref="O38:R38"/>
    <mergeCell ref="K37:N37"/>
    <mergeCell ref="W38:Z38"/>
    <mergeCell ref="AE36:AH36"/>
    <mergeCell ref="AE39:AH39"/>
    <mergeCell ref="AC57:AT57"/>
    <mergeCell ref="Y70:Z70"/>
    <mergeCell ref="Y66:Z66"/>
    <mergeCell ref="AA66:AB66"/>
    <mergeCell ref="C69:T69"/>
    <mergeCell ref="U66:V66"/>
    <mergeCell ref="S51:V51"/>
    <mergeCell ref="K43:R43"/>
    <mergeCell ref="E45:L45"/>
    <mergeCell ref="S45:V45"/>
    <mergeCell ref="H43:J43"/>
    <mergeCell ref="S58:V58"/>
    <mergeCell ref="C64:C65"/>
    <mergeCell ref="AA20:AJ20"/>
    <mergeCell ref="Q21:Z21"/>
    <mergeCell ref="Q22:Z22"/>
    <mergeCell ref="Q23:Z23"/>
    <mergeCell ref="AA21:AJ21"/>
    <mergeCell ref="AA22:AJ22"/>
    <mergeCell ref="AA23:AJ23"/>
    <mergeCell ref="E26:K26"/>
    <mergeCell ref="Q20:Z20"/>
    <mergeCell ref="E21:P21"/>
    <mergeCell ref="E22:P22"/>
    <mergeCell ref="E23:P23"/>
    <mergeCell ref="E25:K25"/>
    <mergeCell ref="W47:X47"/>
    <mergeCell ref="L24:O24"/>
    <mergeCell ref="E46:L46"/>
    <mergeCell ref="M46:R46"/>
    <mergeCell ref="S46:V46"/>
    <mergeCell ref="S34:Z34"/>
    <mergeCell ref="AA37:AD37"/>
    <mergeCell ref="AA39:AD39"/>
    <mergeCell ref="K42:N42"/>
    <mergeCell ref="AA36:AD36"/>
    <mergeCell ref="H33:J35"/>
    <mergeCell ref="AM36:AT36"/>
    <mergeCell ref="O37:R37"/>
    <mergeCell ref="M45:R45"/>
    <mergeCell ref="W53:X53"/>
    <mergeCell ref="Y71:Z71"/>
    <mergeCell ref="AA71:AB71"/>
    <mergeCell ref="AC88:AT88"/>
    <mergeCell ref="AD15:AE15"/>
    <mergeCell ref="AF15:AG15"/>
    <mergeCell ref="W68:X68"/>
    <mergeCell ref="W66:X66"/>
    <mergeCell ref="AA70:AB70"/>
    <mergeCell ref="AA68:AB68"/>
    <mergeCell ref="L68:T68"/>
    <mergeCell ref="U68:V68"/>
    <mergeCell ref="Y68:Z68"/>
    <mergeCell ref="L67:T67"/>
    <mergeCell ref="U67:V67"/>
    <mergeCell ref="Y67:Z67"/>
    <mergeCell ref="AA67:AB67"/>
    <mergeCell ref="W67:X67"/>
    <mergeCell ref="Y69:Z69"/>
    <mergeCell ref="AA69:AB69"/>
    <mergeCell ref="Y54:AB54"/>
    <mergeCell ref="S59:V59"/>
    <mergeCell ref="W59:X59"/>
    <mergeCell ref="Y59:AB59"/>
    <mergeCell ref="W54:X54"/>
    <mergeCell ref="Y58:AB58"/>
    <mergeCell ref="AR26:AT26"/>
    <mergeCell ref="AM35:AT35"/>
    <mergeCell ref="AK45:AL47"/>
    <mergeCell ref="Y45:AD47"/>
    <mergeCell ref="AE45:AF47"/>
    <mergeCell ref="W36:Z36"/>
    <mergeCell ref="AE38:AH38"/>
    <mergeCell ref="G16:N16"/>
    <mergeCell ref="E16:F16"/>
    <mergeCell ref="AC13:AF13"/>
    <mergeCell ref="E11:F11"/>
    <mergeCell ref="E13:H13"/>
    <mergeCell ref="I13:P13"/>
    <mergeCell ref="Q13:T13"/>
    <mergeCell ref="E12:AT12"/>
    <mergeCell ref="AH19:AI19"/>
    <mergeCell ref="P19:AC19"/>
    <mergeCell ref="AD19:AG19"/>
    <mergeCell ref="O16:P16"/>
    <mergeCell ref="E15:H15"/>
    <mergeCell ref="U13:AB13"/>
    <mergeCell ref="AO17:AQ17"/>
    <mergeCell ref="AO18:AQ18"/>
    <mergeCell ref="P15:Q15"/>
    <mergeCell ref="AQ15:AS15"/>
    <mergeCell ref="E14:AT14"/>
    <mergeCell ref="W15:X15"/>
    <mergeCell ref="Y15:AC15"/>
    <mergeCell ref="AM38:AT38"/>
    <mergeCell ref="S37:V37"/>
    <mergeCell ref="W37:Z37"/>
    <mergeCell ref="S38:V38"/>
    <mergeCell ref="S35:V35"/>
    <mergeCell ref="K36:N36"/>
    <mergeCell ref="W35:Z35"/>
    <mergeCell ref="K6:AT6"/>
    <mergeCell ref="K7:AT7"/>
    <mergeCell ref="AG13:AT13"/>
    <mergeCell ref="I15:O15"/>
    <mergeCell ref="AH15:AM15"/>
    <mergeCell ref="AN15:AP15"/>
    <mergeCell ref="AI16:AJ16"/>
    <mergeCell ref="Q16:X16"/>
    <mergeCell ref="Y16:Z16"/>
    <mergeCell ref="AK16:AR16"/>
    <mergeCell ref="AA16:AH16"/>
    <mergeCell ref="AS16:AT16"/>
    <mergeCell ref="AK20:AT20"/>
    <mergeCell ref="AK21:AT21"/>
    <mergeCell ref="AK22:AT22"/>
    <mergeCell ref="AK23:AT23"/>
    <mergeCell ref="K9:AA10"/>
    <mergeCell ref="AM39:AT39"/>
    <mergeCell ref="AE42:AH42"/>
    <mergeCell ref="AM42:AT42"/>
    <mergeCell ref="AI43:AL43"/>
    <mergeCell ref="Y48:AL48"/>
    <mergeCell ref="W45:X45"/>
    <mergeCell ref="AA42:AD42"/>
    <mergeCell ref="AC44:AT44"/>
    <mergeCell ref="M47:R47"/>
    <mergeCell ref="AG45:AI47"/>
    <mergeCell ref="AJ45:AJ47"/>
    <mergeCell ref="AM45:AO47"/>
    <mergeCell ref="AP45:AP47"/>
    <mergeCell ref="AS45:AT47"/>
    <mergeCell ref="AM40:AT40"/>
    <mergeCell ref="AM41:AT41"/>
    <mergeCell ref="AA43:AH43"/>
    <mergeCell ref="S40:V40"/>
    <mergeCell ref="S43:Z43"/>
    <mergeCell ref="W40:Z40"/>
    <mergeCell ref="AE40:AH40"/>
    <mergeCell ref="AE41:AH41"/>
    <mergeCell ref="E48:R48"/>
    <mergeCell ref="E41:G41"/>
    <mergeCell ref="Y51:AB51"/>
    <mergeCell ref="AC51:AT51"/>
    <mergeCell ref="S49:V49"/>
    <mergeCell ref="Y49:AB49"/>
    <mergeCell ref="S42:V42"/>
    <mergeCell ref="W42:Z42"/>
    <mergeCell ref="AQ45:AR47"/>
    <mergeCell ref="W48:X48"/>
    <mergeCell ref="S50:V50"/>
    <mergeCell ref="W50:X50"/>
    <mergeCell ref="Y50:AB50"/>
    <mergeCell ref="AC50:AT50"/>
    <mergeCell ref="AC49:AT49"/>
    <mergeCell ref="Y64:Z64"/>
    <mergeCell ref="AA64:AB64"/>
    <mergeCell ref="W60:X60"/>
    <mergeCell ref="U64:V64"/>
    <mergeCell ref="Y52:AB52"/>
    <mergeCell ref="AC52:AT52"/>
    <mergeCell ref="E65:T65"/>
    <mergeCell ref="U65:X65"/>
    <mergeCell ref="J61:K61"/>
    <mergeCell ref="AH61:AL61"/>
    <mergeCell ref="E62:AT62"/>
    <mergeCell ref="AC54:AT54"/>
    <mergeCell ref="AC53:AT53"/>
    <mergeCell ref="S53:V53"/>
    <mergeCell ref="AQ61:AR61"/>
    <mergeCell ref="Z61:AA61"/>
    <mergeCell ref="S54:V54"/>
    <mergeCell ref="AC58:AT58"/>
    <mergeCell ref="W58:X58"/>
    <mergeCell ref="Y53:AB53"/>
    <mergeCell ref="R61:Y61"/>
    <mergeCell ref="S57:V57"/>
    <mergeCell ref="W57:X57"/>
    <mergeCell ref="Y60:AB60"/>
    <mergeCell ref="Y57:AB57"/>
    <mergeCell ref="P25:Q25"/>
    <mergeCell ref="L26:O26"/>
    <mergeCell ref="AI37:AL37"/>
    <mergeCell ref="AI36:AL36"/>
    <mergeCell ref="S33:AL33"/>
    <mergeCell ref="AM37:AT37"/>
    <mergeCell ref="S36:V36"/>
    <mergeCell ref="AE17:AN18"/>
    <mergeCell ref="E28:N28"/>
    <mergeCell ref="R24:AM24"/>
    <mergeCell ref="R25:AM25"/>
    <mergeCell ref="R26:AM26"/>
    <mergeCell ref="P24:Q24"/>
    <mergeCell ref="O42:R42"/>
    <mergeCell ref="K41:N41"/>
    <mergeCell ref="O41:R41"/>
    <mergeCell ref="K39:N39"/>
    <mergeCell ref="O39:R39"/>
    <mergeCell ref="S39:V39"/>
    <mergeCell ref="W39:Z39"/>
    <mergeCell ref="AI42:AL42"/>
    <mergeCell ref="E49:R49"/>
    <mergeCell ref="W51:X51"/>
    <mergeCell ref="B17:B18"/>
    <mergeCell ref="C17:D18"/>
    <mergeCell ref="E17:I18"/>
    <mergeCell ref="N17:O18"/>
    <mergeCell ref="AC59:AT59"/>
    <mergeCell ref="U88:V88"/>
    <mergeCell ref="W88:X88"/>
    <mergeCell ref="Y88:Z88"/>
    <mergeCell ref="AA88:AB88"/>
    <mergeCell ref="Y87:AL87"/>
    <mergeCell ref="AC56:AT56"/>
    <mergeCell ref="S55:V55"/>
    <mergeCell ref="AM61:AN61"/>
    <mergeCell ref="AO61:AP61"/>
    <mergeCell ref="E87:P87"/>
    <mergeCell ref="E88:P88"/>
    <mergeCell ref="Q87:R87"/>
    <mergeCell ref="S87:T87"/>
    <mergeCell ref="U87:V87"/>
    <mergeCell ref="W87:X87"/>
    <mergeCell ref="AC55:AT55"/>
    <mergeCell ref="AS61:AT61"/>
    <mergeCell ref="AC67:AE67"/>
    <mergeCell ref="E83:AT86"/>
    <mergeCell ref="E100:F100"/>
    <mergeCell ref="H36:J36"/>
    <mergeCell ref="G100:AL100"/>
    <mergeCell ref="L17:M18"/>
    <mergeCell ref="P17:Q18"/>
    <mergeCell ref="R17:V18"/>
    <mergeCell ref="Y17:Z18"/>
    <mergeCell ref="AC17:AD18"/>
    <mergeCell ref="E98:F98"/>
    <mergeCell ref="G98:AL98"/>
    <mergeCell ref="S41:V41"/>
    <mergeCell ref="W41:Z41"/>
    <mergeCell ref="AA41:AD41"/>
    <mergeCell ref="L66:T66"/>
    <mergeCell ref="W55:X55"/>
    <mergeCell ref="Y55:AB55"/>
    <mergeCell ref="S56:V56"/>
    <mergeCell ref="W56:X56"/>
    <mergeCell ref="E97:F97"/>
    <mergeCell ref="G97:AL97"/>
    <mergeCell ref="K40:N40"/>
    <mergeCell ref="O40:R40"/>
    <mergeCell ref="AA40:AD40"/>
    <mergeCell ref="Y56:AB56"/>
    <mergeCell ref="C21:C22"/>
    <mergeCell ref="E27:N27"/>
    <mergeCell ref="P26:Q26"/>
    <mergeCell ref="E20:P20"/>
    <mergeCell ref="K35:N35"/>
    <mergeCell ref="O35:R35"/>
    <mergeCell ref="AM33:AT34"/>
    <mergeCell ref="AA34:AH34"/>
    <mergeCell ref="AA35:AD35"/>
    <mergeCell ref="AE35:AH35"/>
    <mergeCell ref="AR24:AT24"/>
    <mergeCell ref="E24:K24"/>
    <mergeCell ref="L25:O25"/>
    <mergeCell ref="O27:AD27"/>
    <mergeCell ref="O28:AD28"/>
    <mergeCell ref="O29:AD29"/>
    <mergeCell ref="O30:AD30"/>
    <mergeCell ref="AE27:AT27"/>
    <mergeCell ref="AE28:AT28"/>
    <mergeCell ref="AE29:AT29"/>
    <mergeCell ref="AE30:AT30"/>
    <mergeCell ref="E31:N32"/>
    <mergeCell ref="O31:V32"/>
    <mergeCell ref="W31:AT32"/>
    <mergeCell ref="C73:AT73"/>
    <mergeCell ref="E33:G35"/>
    <mergeCell ref="E39:G39"/>
    <mergeCell ref="E40:G40"/>
    <mergeCell ref="H39:J39"/>
    <mergeCell ref="H40:J40"/>
    <mergeCell ref="H37:J37"/>
    <mergeCell ref="H38:J38"/>
    <mergeCell ref="E36:G36"/>
    <mergeCell ref="C34:C35"/>
    <mergeCell ref="C61:C62"/>
    <mergeCell ref="C47:C57"/>
    <mergeCell ref="H41:J41"/>
    <mergeCell ref="O36:R36"/>
    <mergeCell ref="S52:V52"/>
    <mergeCell ref="W52:X52"/>
    <mergeCell ref="E38:G38"/>
    <mergeCell ref="AI34:AL35"/>
    <mergeCell ref="AE37:AH37"/>
    <mergeCell ref="AA38:AD38"/>
    <mergeCell ref="H42:J42"/>
    <mergeCell ref="AM43:AT43"/>
    <mergeCell ref="AG65:AJ65"/>
    <mergeCell ref="E64:T64"/>
    <mergeCell ref="E79:AT82"/>
    <mergeCell ref="AB61:AC61"/>
    <mergeCell ref="AF61:AG61"/>
    <mergeCell ref="AC60:AT60"/>
    <mergeCell ref="AC66:AE66"/>
    <mergeCell ref="AD61:AE61"/>
    <mergeCell ref="E63:AT63"/>
    <mergeCell ref="E61:I61"/>
    <mergeCell ref="L61:M61"/>
    <mergeCell ref="S60:V60"/>
    <mergeCell ref="N61:O61"/>
    <mergeCell ref="AP65:AR65"/>
    <mergeCell ref="AF66:AG66"/>
    <mergeCell ref="AM64:AN64"/>
    <mergeCell ref="AS64:AT64"/>
    <mergeCell ref="AC64:AL64"/>
    <mergeCell ref="AO64:AP64"/>
    <mergeCell ref="AQ64:AR64"/>
    <mergeCell ref="W64:X64"/>
    <mergeCell ref="AK65:AO65"/>
    <mergeCell ref="AD65:AF65"/>
    <mergeCell ref="E75:AT78"/>
    <mergeCell ref="W71:X71"/>
    <mergeCell ref="C71:T71"/>
    <mergeCell ref="AQ1:AT1"/>
    <mergeCell ref="D1:AO1"/>
    <mergeCell ref="AN24:AQ24"/>
    <mergeCell ref="AO19:AR19"/>
    <mergeCell ref="AS19:AT19"/>
    <mergeCell ref="AJ19:AN19"/>
    <mergeCell ref="AN26:AQ26"/>
    <mergeCell ref="E37:G37"/>
    <mergeCell ref="AS17:AT17"/>
    <mergeCell ref="E30:N30"/>
    <mergeCell ref="AS18:AT18"/>
    <mergeCell ref="E29:N29"/>
    <mergeCell ref="J19:M19"/>
    <mergeCell ref="N19:O19"/>
    <mergeCell ref="AA17:AB18"/>
    <mergeCell ref="W17:X18"/>
    <mergeCell ref="D3:H3"/>
    <mergeCell ref="J3:N3"/>
    <mergeCell ref="P3:T3"/>
    <mergeCell ref="O11:AT11"/>
    <mergeCell ref="R15:V15"/>
    <mergeCell ref="AG8:AT9"/>
    <mergeCell ref="E19:I19"/>
    <mergeCell ref="J17:K18"/>
    <mergeCell ref="B3:C3"/>
    <mergeCell ref="G11:N11"/>
    <mergeCell ref="V3:AT3"/>
    <mergeCell ref="C7:D7"/>
    <mergeCell ref="E9:J10"/>
    <mergeCell ref="AR10:AT10"/>
    <mergeCell ref="AN10:AQ10"/>
    <mergeCell ref="AG10:AJ10"/>
    <mergeCell ref="AK10:AM10"/>
    <mergeCell ref="E5:L5"/>
    <mergeCell ref="AK5:AT5"/>
    <mergeCell ref="U5:V5"/>
    <mergeCell ref="M5:T5"/>
    <mergeCell ref="AB5:AC5"/>
    <mergeCell ref="AD5:AH5"/>
    <mergeCell ref="AI5:AJ5"/>
    <mergeCell ref="W5:AA5"/>
    <mergeCell ref="K8:AA8"/>
    <mergeCell ref="AB8:AF10"/>
    <mergeCell ref="E6:J6"/>
    <mergeCell ref="E8:J8"/>
    <mergeCell ref="E7:J7"/>
  </mergeCells>
  <phoneticPr fontId="1"/>
  <conditionalFormatting sqref="C74:AU74">
    <cfRule type="expression" dxfId="107" priority="27">
      <formula>COUNTA($C$74)&gt;0</formula>
    </cfRule>
  </conditionalFormatting>
  <conditionalFormatting sqref="D16:AR16">
    <cfRule type="expression" dxfId="106" priority="120">
      <formula>COUNTIF($AV$16:$AZ$16,TRUE)&gt;0</formula>
    </cfRule>
  </conditionalFormatting>
  <conditionalFormatting sqref="E12">
    <cfRule type="expression" dxfId="105" priority="123" stopIfTrue="1">
      <formula>COUNTA(E12)&gt;0</formula>
    </cfRule>
  </conditionalFormatting>
  <conditionalFormatting sqref="E99:AT99">
    <cfRule type="expression" dxfId="104" priority="5">
      <formula>COUNTIF($AV$99:$AW$99,"TRUE")&gt;0</formula>
    </cfRule>
  </conditionalFormatting>
  <conditionalFormatting sqref="E14:AU14">
    <cfRule type="expression" dxfId="103" priority="43">
      <formula>COUNTA($E$14)&gt;0</formula>
    </cfRule>
  </conditionalFormatting>
  <conditionalFormatting sqref="E63:AU63">
    <cfRule type="expression" dxfId="102" priority="79">
      <formula>COUNTA($E$63)&gt;0</formula>
    </cfRule>
  </conditionalFormatting>
  <conditionalFormatting sqref="E75:AU78">
    <cfRule type="expression" dxfId="101" priority="74">
      <formula>COUNTA($E$75)&gt;0</formula>
    </cfRule>
  </conditionalFormatting>
  <conditionalFormatting sqref="E79:AU82">
    <cfRule type="expression" dxfId="100" priority="73">
      <formula>COUNTA($E$79)&gt;0</formula>
    </cfRule>
  </conditionalFormatting>
  <conditionalFormatting sqref="E83:AU86">
    <cfRule type="expression" dxfId="99" priority="72">
      <formula>COUNTA($E$83)&gt;0</formula>
    </cfRule>
  </conditionalFormatting>
  <conditionalFormatting sqref="E97:AU97">
    <cfRule type="expression" dxfId="98" priority="78">
      <formula>COUNTIF($AV$97:$AW$97,"TRUE")&gt;0</formula>
    </cfRule>
  </conditionalFormatting>
  <conditionalFormatting sqref="E98:AU98">
    <cfRule type="expression" dxfId="97" priority="77">
      <formula>COUNTIF($AV$98:$AW$98,"TRUE")&gt;0</formula>
    </cfRule>
  </conditionalFormatting>
  <conditionalFormatting sqref="E100:AU101">
    <cfRule type="expression" dxfId="96" priority="76">
      <formula>COUNTIF($AV$100:$AW$100,"TRUE")&gt;0</formula>
    </cfRule>
  </conditionalFormatting>
  <conditionalFormatting sqref="G11">
    <cfRule type="expression" dxfId="95" priority="134" stopIfTrue="1">
      <formula>COUNTA(G11)&gt;0</formula>
    </cfRule>
  </conditionalFormatting>
  <conditionalFormatting sqref="G91:T91">
    <cfRule type="expression" dxfId="94" priority="20">
      <formula>COUNTA($G$91)&gt;0</formula>
    </cfRule>
  </conditionalFormatting>
  <conditionalFormatting sqref="G92:T92">
    <cfRule type="expression" dxfId="93" priority="19">
      <formula>COUNTA($G$92)&gt;0</formula>
    </cfRule>
  </conditionalFormatting>
  <conditionalFormatting sqref="G93:T93">
    <cfRule type="expression" dxfId="92" priority="18">
      <formula>COUNTA($G$93)&gt;0</formula>
    </cfRule>
  </conditionalFormatting>
  <conditionalFormatting sqref="H36:AH36">
    <cfRule type="expression" dxfId="91" priority="138">
      <formula>COUNTIF($D$36,"TRUE")&gt;0</formula>
    </cfRule>
  </conditionalFormatting>
  <conditionalFormatting sqref="H37:AH37">
    <cfRule type="expression" dxfId="90" priority="139">
      <formula>COUNTIF($D$37,"TRUE")&gt;0</formula>
    </cfRule>
  </conditionalFormatting>
  <conditionalFormatting sqref="H38:AH38">
    <cfRule type="expression" dxfId="89" priority="140">
      <formula>COUNTIF($D$38,"TRUE")&gt;0</formula>
    </cfRule>
  </conditionalFormatting>
  <conditionalFormatting sqref="H39:AH39">
    <cfRule type="expression" dxfId="88" priority="141">
      <formula>COUNTIF($D$39,"TRUE")&gt;0</formula>
    </cfRule>
  </conditionalFormatting>
  <conditionalFormatting sqref="H40:AH40">
    <cfRule type="expression" dxfId="87" priority="142">
      <formula>COUNTIF($D$40,"TRUE")&gt;0</formula>
    </cfRule>
  </conditionalFormatting>
  <conditionalFormatting sqref="H41:AH41">
    <cfRule type="expression" dxfId="86" priority="143">
      <formula>COUNTIF($D$41,"TRUE")&gt;0</formula>
    </cfRule>
  </conditionalFormatting>
  <conditionalFormatting sqref="H42:AH42">
    <cfRule type="expression" dxfId="85" priority="144">
      <formula>COUNTIF($D$42,"TRUE")&gt;0</formula>
    </cfRule>
  </conditionalFormatting>
  <conditionalFormatting sqref="I15">
    <cfRule type="expression" dxfId="84" priority="112" stopIfTrue="1">
      <formula>COUNTA(I15)&gt;0</formula>
    </cfRule>
  </conditionalFormatting>
  <conditionalFormatting sqref="I13:P13">
    <cfRule type="expression" dxfId="83" priority="40">
      <formula>COUNTA($I$13)&gt;0</formula>
    </cfRule>
  </conditionalFormatting>
  <conditionalFormatting sqref="J19:M19">
    <cfRule type="expression" dxfId="82" priority="111">
      <formula>COUNTA($J$19)&gt;0</formula>
    </cfRule>
  </conditionalFormatting>
  <conditionalFormatting sqref="J17:Q18">
    <cfRule type="expression" dxfId="81" priority="119">
      <formula>COUNTIF($AV$18:$AW$18,"TRUE")&gt;0</formula>
    </cfRule>
  </conditionalFormatting>
  <conditionalFormatting sqref="J61:Q61">
    <cfRule type="expression" dxfId="80" priority="82">
      <formula>COUNTIF($AV$61:$AW$61,"TRUE")&gt;0</formula>
    </cfRule>
  </conditionalFormatting>
  <conditionalFormatting sqref="K6:K9">
    <cfRule type="expression" dxfId="79" priority="124" stopIfTrue="1">
      <formula>COUNTA(K6)&gt;0</formula>
    </cfRule>
  </conditionalFormatting>
  <conditionalFormatting sqref="K44:AB44">
    <cfRule type="expression" dxfId="78" priority="6">
      <formula>COUNTA($K$44)&gt;0</formula>
    </cfRule>
  </conditionalFormatting>
  <conditionalFormatting sqref="L24:O24">
    <cfRule type="expression" dxfId="77" priority="104">
      <formula>COUNTA($L$24)&gt;0</formula>
    </cfRule>
  </conditionalFormatting>
  <conditionalFormatting sqref="L25:O25">
    <cfRule type="expression" dxfId="76" priority="103">
      <formula>COUNTA($L$25)&gt;0</formula>
    </cfRule>
  </conditionalFormatting>
  <conditionalFormatting sqref="M5">
    <cfRule type="expression" dxfId="75" priority="133" stopIfTrue="1">
      <formula>COUNTA(M5)&gt;0</formula>
    </cfRule>
  </conditionalFormatting>
  <conditionalFormatting sqref="O28">
    <cfRule type="expression" dxfId="74" priority="108">
      <formula>COUNTA($O$28)&gt;0</formula>
    </cfRule>
  </conditionalFormatting>
  <conditionalFormatting sqref="O29">
    <cfRule type="expression" dxfId="73" priority="107">
      <formula>COUNTA($O$29)&gt;0</formula>
    </cfRule>
  </conditionalFormatting>
  <conditionalFormatting sqref="O30:O31 AN15:AP15 L26:O26 AN26:AQ26 W31">
    <cfRule type="cellIs" dxfId="72" priority="136" stopIfTrue="1" operator="greaterThan">
      <formula>0</formula>
    </cfRule>
  </conditionalFormatting>
  <conditionalFormatting sqref="O31:V32">
    <cfRule type="expression" dxfId="71" priority="85">
      <formula>COUNTA($O$31)&gt;0</formula>
    </cfRule>
  </conditionalFormatting>
  <conditionalFormatting sqref="Q88:R88">
    <cfRule type="expression" dxfId="70" priority="26">
      <formula>COUNTA($Q$88)&gt;0</formula>
    </cfRule>
  </conditionalFormatting>
  <conditionalFormatting sqref="Q87:X87">
    <cfRule type="expression" dxfId="69" priority="75">
      <formula>COUNTIF($AV$87:$AW$87,"TRUE")&gt;0</formula>
    </cfRule>
  </conditionalFormatting>
  <conditionalFormatting sqref="Q21:Z21">
    <cfRule type="expression" dxfId="68" priority="100">
      <formula>COUNTA($Q$21)&gt;0</formula>
    </cfRule>
  </conditionalFormatting>
  <conditionalFormatting sqref="Q22:Z22">
    <cfRule type="expression" dxfId="67" priority="99">
      <formula>COUNTA($Q$22)&gt;0</formula>
    </cfRule>
  </conditionalFormatting>
  <conditionalFormatting sqref="Q23:Z23">
    <cfRule type="expression" dxfId="66" priority="98">
      <formula>COUNTA($Q$23)&gt;0</formula>
    </cfRule>
  </conditionalFormatting>
  <conditionalFormatting sqref="R15">
    <cfRule type="expression" dxfId="65" priority="113" stopIfTrue="1">
      <formula>COUNTA(R15)&gt;0</formula>
    </cfRule>
  </conditionalFormatting>
  <conditionalFormatting sqref="S88:T88">
    <cfRule type="expression" dxfId="64" priority="25">
      <formula>COUNTA($S$88)&gt;0</formula>
    </cfRule>
  </conditionalFormatting>
  <conditionalFormatting sqref="S45:V45">
    <cfRule type="expression" dxfId="63" priority="97">
      <formula>COUNTA($S$45)&gt;0</formula>
    </cfRule>
  </conditionalFormatting>
  <conditionalFormatting sqref="S46:V46">
    <cfRule type="expression" dxfId="62" priority="96">
      <formula>COUNTA($S$46)&gt;0</formula>
    </cfRule>
  </conditionalFormatting>
  <conditionalFormatting sqref="S47:V47">
    <cfRule type="expression" dxfId="61" priority="95">
      <formula>COUNTA($S$47)&gt;0</formula>
    </cfRule>
  </conditionalFormatting>
  <conditionalFormatting sqref="S48:V48">
    <cfRule type="expression" dxfId="60" priority="83">
      <formula>COUNTA($S$48)&gt;0</formula>
    </cfRule>
  </conditionalFormatting>
  <conditionalFormatting sqref="S49:V49">
    <cfRule type="expression" dxfId="59" priority="94">
      <formula>COUNTA($S$49)&gt;0</formula>
    </cfRule>
  </conditionalFormatting>
  <conditionalFormatting sqref="S50:V50">
    <cfRule type="expression" dxfId="58" priority="4">
      <formula>COUNTA($S$50)&gt;0</formula>
    </cfRule>
  </conditionalFormatting>
  <conditionalFormatting sqref="S51:V51">
    <cfRule type="expression" dxfId="57" priority="3">
      <formula>COUNTA($S$51)&gt;0</formula>
    </cfRule>
  </conditionalFormatting>
  <conditionalFormatting sqref="S52:V52">
    <cfRule type="expression" dxfId="56" priority="2">
      <formula>COUNTA($S$52)&gt;0</formula>
    </cfRule>
  </conditionalFormatting>
  <conditionalFormatting sqref="S53:V53">
    <cfRule type="expression" dxfId="55" priority="12">
      <formula>COUNTA($S$53)&gt;0</formula>
    </cfRule>
  </conditionalFormatting>
  <conditionalFormatting sqref="S54:V54">
    <cfRule type="expression" dxfId="54" priority="92">
      <formula>COUNTA($S$54)&gt;0</formula>
    </cfRule>
  </conditionalFormatting>
  <conditionalFormatting sqref="S55:V55">
    <cfRule type="expression" dxfId="53" priority="91">
      <formula>COUNTA($S$55)&gt;0</formula>
    </cfRule>
  </conditionalFormatting>
  <conditionalFormatting sqref="S56:V56">
    <cfRule type="expression" dxfId="52" priority="90">
      <formula>COUNTA($S$56)&gt;0</formula>
    </cfRule>
  </conditionalFormatting>
  <conditionalFormatting sqref="S57:V57">
    <cfRule type="expression" dxfId="51" priority="89">
      <formula>COUNTA($S$57)&gt;0</formula>
    </cfRule>
  </conditionalFormatting>
  <conditionalFormatting sqref="S58:V58">
    <cfRule type="expression" dxfId="50" priority="88">
      <formula>COUNTA($S$58)&gt;0</formula>
    </cfRule>
  </conditionalFormatting>
  <conditionalFormatting sqref="S59:V59">
    <cfRule type="expression" dxfId="49" priority="87">
      <formula>COUNTA($S$59)&gt;0</formula>
    </cfRule>
  </conditionalFormatting>
  <conditionalFormatting sqref="S60:V60">
    <cfRule type="expression" dxfId="48" priority="86">
      <formula>COUNTA($S$60)&gt;0</formula>
    </cfRule>
  </conditionalFormatting>
  <conditionalFormatting sqref="U88:V88">
    <cfRule type="expression" dxfId="47" priority="24">
      <formula>COUNTA($U$88)&gt;0</formula>
    </cfRule>
  </conditionalFormatting>
  <conditionalFormatting sqref="U13:AB13">
    <cfRule type="expression" dxfId="46" priority="41">
      <formula>COUNTA($U$13)&gt;0</formula>
    </cfRule>
  </conditionalFormatting>
  <conditionalFormatting sqref="U64:AB64">
    <cfRule type="expression" dxfId="45" priority="71">
      <formula>COUNTIF($AV$64:$AW$64,"TRUE")&gt;0</formula>
    </cfRule>
  </conditionalFormatting>
  <conditionalFormatting sqref="U66:AB66">
    <cfRule type="expression" dxfId="44" priority="67">
      <formula>COUNTIF($AV$66:$AW$66,"TRUE")&gt;0</formula>
    </cfRule>
  </conditionalFormatting>
  <conditionalFormatting sqref="U67:AB67">
    <cfRule type="expression" dxfId="43" priority="66">
      <formula>COUNTIF($AV$67:$AW$67,"TRUE")&gt;0</formula>
    </cfRule>
  </conditionalFormatting>
  <conditionalFormatting sqref="U68:AB68">
    <cfRule type="expression" dxfId="42" priority="65">
      <formula>COUNTIF($AV$68:$AW$68,"TRUE")&gt;0</formula>
    </cfRule>
  </conditionalFormatting>
  <conditionalFormatting sqref="U69:AB69">
    <cfRule type="expression" dxfId="41" priority="64">
      <formula>COUNTIF($AV$69:$AW$69,"TRUE")&gt;0</formula>
    </cfRule>
  </conditionalFormatting>
  <conditionalFormatting sqref="U70:AB70">
    <cfRule type="expression" dxfId="40" priority="63">
      <formula>COUNTIF($AV$70:$AW$70,"TRUE")&gt;0</formula>
    </cfRule>
  </conditionalFormatting>
  <conditionalFormatting sqref="U71:AB71">
    <cfRule type="expression" dxfId="39" priority="62">
      <formula>COUNTIF($AV$71:$AW$71,"TRUE")&gt;0</formula>
    </cfRule>
  </conditionalFormatting>
  <conditionalFormatting sqref="U72:AB72">
    <cfRule type="expression" dxfId="38" priority="61">
      <formula>COUNTIF($AV$72:$AW$72,"TRUE")&gt;0</formula>
    </cfRule>
  </conditionalFormatting>
  <conditionalFormatting sqref="U91:AU91">
    <cfRule type="expression" dxfId="37" priority="17">
      <formula>COUNTA($U$91)&gt;0</formula>
    </cfRule>
  </conditionalFormatting>
  <conditionalFormatting sqref="U92:AU92">
    <cfRule type="expression" dxfId="36" priority="16">
      <formula>COUNTA($U$92)&gt;0</formula>
    </cfRule>
  </conditionalFormatting>
  <conditionalFormatting sqref="U93:AU93">
    <cfRule type="expression" dxfId="35" priority="15">
      <formula>COUNTA($U$93)&gt;0</formula>
    </cfRule>
  </conditionalFormatting>
  <conditionalFormatting sqref="W5">
    <cfRule type="expression" dxfId="34" priority="132" stopIfTrue="1">
      <formula>COUNTA(W5)&gt;0</formula>
    </cfRule>
  </conditionalFormatting>
  <conditionalFormatting sqref="W88:X88">
    <cfRule type="expression" dxfId="33" priority="23">
      <formula>COUNTA($W$88)&gt;0</formula>
    </cfRule>
  </conditionalFormatting>
  <conditionalFormatting sqref="W17:AD18">
    <cfRule type="expression" dxfId="32" priority="118">
      <formula>COUNTIF($AX$18:$AY$18,"TRUE")&gt;0</formula>
    </cfRule>
  </conditionalFormatting>
  <conditionalFormatting sqref="Y15">
    <cfRule type="expression" dxfId="31" priority="114" stopIfTrue="1">
      <formula>COUNTA(Y15)&gt;0</formula>
    </cfRule>
  </conditionalFormatting>
  <conditionalFormatting sqref="Y88:Z88">
    <cfRule type="expression" dxfId="30" priority="21">
      <formula>COUNTA($Y$88)&gt;0</formula>
    </cfRule>
  </conditionalFormatting>
  <conditionalFormatting sqref="Y65:AC65">
    <cfRule type="expression" dxfId="29" priority="69">
      <formula>COUNTA($Y$65)&gt;0</formula>
    </cfRule>
  </conditionalFormatting>
  <conditionalFormatting sqref="Z61:AG61">
    <cfRule type="expression" dxfId="28" priority="81">
      <formula>COUNTIF($AX$61:$AY$61,"TRUE")&gt;0</formula>
    </cfRule>
  </conditionalFormatting>
  <conditionalFormatting sqref="AA88:AB88">
    <cfRule type="expression" dxfId="27" priority="22">
      <formula>COUNTA($AA$88)&gt;0</formula>
    </cfRule>
  </conditionalFormatting>
  <conditionalFormatting sqref="AA21:AJ21">
    <cfRule type="expression" dxfId="26" priority="36">
      <formula>COUNTA($AA$21)&gt;0</formula>
    </cfRule>
  </conditionalFormatting>
  <conditionalFormatting sqref="AA22:AJ22">
    <cfRule type="expression" dxfId="25" priority="35">
      <formula>COUNTA($AA$22)&gt;0</formula>
    </cfRule>
  </conditionalFormatting>
  <conditionalFormatting sqref="AA23:AJ23">
    <cfRule type="expression" dxfId="24" priority="34">
      <formula>COUNTA($AA$23)&gt;0</formula>
    </cfRule>
  </conditionalFormatting>
  <conditionalFormatting sqref="AC66:AG66">
    <cfRule type="expression" dxfId="23" priority="30">
      <formula>COUNTA($AC$66)&gt;0</formula>
    </cfRule>
  </conditionalFormatting>
  <conditionalFormatting sqref="AC67:AG67">
    <cfRule type="expression" dxfId="22" priority="29">
      <formula>COUNTA($AC$67)&gt;0</formula>
    </cfRule>
  </conditionalFormatting>
  <conditionalFormatting sqref="AC68:AU68">
    <cfRule type="expression" dxfId="21" priority="28">
      <formula>COUNTA($AG$68)&gt;0</formula>
    </cfRule>
  </conditionalFormatting>
  <conditionalFormatting sqref="AD5">
    <cfRule type="expression" dxfId="20" priority="131" stopIfTrue="1">
      <formula>COUNTA(AD5)&gt;0</formula>
    </cfRule>
  </conditionalFormatting>
  <conditionalFormatting sqref="AD19:AG19">
    <cfRule type="expression" dxfId="19" priority="110">
      <formula>COUNTA($AD$19)&gt;0</formula>
    </cfRule>
  </conditionalFormatting>
  <conditionalFormatting sqref="AE28">
    <cfRule type="expression" dxfId="18" priority="10">
      <formula>COUNTA($W$28)&gt;0</formula>
    </cfRule>
  </conditionalFormatting>
  <conditionalFormatting sqref="AE29">
    <cfRule type="expression" dxfId="17" priority="9">
      <formula>COUNTA($W$29)&gt;0</formula>
    </cfRule>
  </conditionalFormatting>
  <conditionalFormatting sqref="AE30">
    <cfRule type="cellIs" dxfId="16" priority="11" stopIfTrue="1" operator="greaterThan">
      <formula>0</formula>
    </cfRule>
  </conditionalFormatting>
  <conditionalFormatting sqref="AE45:AU47">
    <cfRule type="expression" dxfId="15" priority="84">
      <formula>COUNTIF($AV$46:$AX$46,"TRUE")&gt;0</formula>
    </cfRule>
  </conditionalFormatting>
  <conditionalFormatting sqref="AG8">
    <cfRule type="expression" dxfId="14" priority="127" stopIfTrue="1">
      <formula>COUNTA(AG8)&gt;0</formula>
    </cfRule>
  </conditionalFormatting>
  <conditionalFormatting sqref="AG13:AU13">
    <cfRule type="expression" dxfId="13" priority="42">
      <formula>COUNTA($AG$13)&gt;0</formula>
    </cfRule>
  </conditionalFormatting>
  <conditionalFormatting sqref="AK10">
    <cfRule type="expression" dxfId="12" priority="126" stopIfTrue="1">
      <formula>COUNTA(AK10)&gt;0</formula>
    </cfRule>
  </conditionalFormatting>
  <conditionalFormatting sqref="AK65:AO65">
    <cfRule type="expression" dxfId="11" priority="68">
      <formula>COUNTA($AK$65)&gt;0</formula>
    </cfRule>
  </conditionalFormatting>
  <conditionalFormatting sqref="AK21:AU21">
    <cfRule type="expression" dxfId="10" priority="33">
      <formula>COUNTA($AK$21)&gt;0</formula>
    </cfRule>
  </conditionalFormatting>
  <conditionalFormatting sqref="AK22:AU22">
    <cfRule type="expression" dxfId="9" priority="32">
      <formula>COUNTA($AK$22)&gt;0</formula>
    </cfRule>
  </conditionalFormatting>
  <conditionalFormatting sqref="AK23:AU23">
    <cfRule type="expression" dxfId="8" priority="31">
      <formula>COUNTA($AK$23)&gt;0</formula>
    </cfRule>
  </conditionalFormatting>
  <conditionalFormatting sqref="AM87:AT87">
    <cfRule type="expression" dxfId="7" priority="1">
      <formula>COUNTIF($AX$87:$AY$87,"TRUE")&gt;0</formula>
    </cfRule>
  </conditionalFormatting>
  <conditionalFormatting sqref="AM61:AU61">
    <cfRule type="expression" dxfId="6" priority="80">
      <formula>COUNTIF($AZ$61:$BA$61,"TRUE")&gt;0</formula>
    </cfRule>
  </conditionalFormatting>
  <conditionalFormatting sqref="AM64:AU64">
    <cfRule type="expression" dxfId="5" priority="70">
      <formula>COUNTIF($AX$64:$AY$64,"TRUE")&gt;0</formula>
    </cfRule>
  </conditionalFormatting>
  <conditionalFormatting sqref="AN24:AQ24">
    <cfRule type="expression" dxfId="4" priority="102">
      <formula>COUNTA($AN$24)&gt;0</formula>
    </cfRule>
  </conditionalFormatting>
  <conditionalFormatting sqref="AN25:AQ25">
    <cfRule type="expression" dxfId="3" priority="101">
      <formula>COUNTA($AN$25)&gt;0</formula>
    </cfRule>
  </conditionalFormatting>
  <conditionalFormatting sqref="AO18:AQ18">
    <cfRule type="expression" dxfId="2" priority="116">
      <formula>COUNTA($AO$18)&gt;0</formula>
    </cfRule>
  </conditionalFormatting>
  <conditionalFormatting sqref="AO19:AR19">
    <cfRule type="expression" dxfId="1" priority="109">
      <formula>COUNTA($AO$19)&gt;0</formula>
    </cfRule>
  </conditionalFormatting>
  <conditionalFormatting sqref="AS18:AU18">
    <cfRule type="expression" dxfId="0" priority="115">
      <formula>COUNTA($AS$18)&gt;0</formula>
    </cfRule>
  </conditionalFormatting>
  <pageMargins left="0.74803149606299213" right="0.23622047244094491" top="0.35433070866141736" bottom="0.19" header="0.19685039370078741" footer="0.13"/>
  <pageSetup paperSize="9" scale="95" orientation="portrait" r:id="rId1"/>
  <headerFooter alignWithMargins="0"/>
  <rowBreaks count="1" manualBreakCount="1">
    <brk id="60"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19050</xdr:colOff>
                    <xdr:row>15</xdr:row>
                    <xdr:rowOff>9525</xdr:rowOff>
                  </from>
                  <to>
                    <xdr:col>6</xdr:col>
                    <xdr:colOff>19050</xdr:colOff>
                    <xdr:row>15</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30</xdr:col>
                    <xdr:colOff>47625</xdr:colOff>
                    <xdr:row>44</xdr:row>
                    <xdr:rowOff>0</xdr:rowOff>
                  </from>
                  <to>
                    <xdr:col>32</xdr:col>
                    <xdr:colOff>104775</xdr:colOff>
                    <xdr:row>47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36</xdr:col>
                    <xdr:colOff>47625</xdr:colOff>
                    <xdr:row>44</xdr:row>
                    <xdr:rowOff>0</xdr:rowOff>
                  </from>
                  <to>
                    <xdr:col>38</xdr:col>
                    <xdr:colOff>104775</xdr:colOff>
                    <xdr:row>47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42</xdr:col>
                    <xdr:colOff>47625</xdr:colOff>
                    <xdr:row>44</xdr:row>
                    <xdr:rowOff>0</xdr:rowOff>
                  </from>
                  <to>
                    <xdr:col>44</xdr:col>
                    <xdr:colOff>104775</xdr:colOff>
                    <xdr:row>47</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9</xdr:col>
                    <xdr:colOff>38100</xdr:colOff>
                    <xdr:row>60</xdr:row>
                    <xdr:rowOff>9525</xdr:rowOff>
                  </from>
                  <to>
                    <xdr:col>11</xdr:col>
                    <xdr:colOff>95250</xdr:colOff>
                    <xdr:row>60</xdr:row>
                    <xdr:rowOff>219075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38100</xdr:colOff>
                    <xdr:row>60</xdr:row>
                    <xdr:rowOff>9525</xdr:rowOff>
                  </from>
                  <to>
                    <xdr:col>15</xdr:col>
                    <xdr:colOff>95250</xdr:colOff>
                    <xdr:row>60</xdr:row>
                    <xdr:rowOff>219075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25</xdr:col>
                    <xdr:colOff>38100</xdr:colOff>
                    <xdr:row>60</xdr:row>
                    <xdr:rowOff>9525</xdr:rowOff>
                  </from>
                  <to>
                    <xdr:col>27</xdr:col>
                    <xdr:colOff>95250</xdr:colOff>
                    <xdr:row>60</xdr:row>
                    <xdr:rowOff>219075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29</xdr:col>
                    <xdr:colOff>38100</xdr:colOff>
                    <xdr:row>60</xdr:row>
                    <xdr:rowOff>9525</xdr:rowOff>
                  </from>
                  <to>
                    <xdr:col>31</xdr:col>
                    <xdr:colOff>95250</xdr:colOff>
                    <xdr:row>60</xdr:row>
                    <xdr:rowOff>219075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38</xdr:col>
                    <xdr:colOff>38100</xdr:colOff>
                    <xdr:row>63</xdr:row>
                    <xdr:rowOff>9525</xdr:rowOff>
                  </from>
                  <to>
                    <xdr:col>40</xdr:col>
                    <xdr:colOff>95250</xdr:colOff>
                    <xdr:row>63</xdr:row>
                    <xdr:rowOff>219075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42</xdr:col>
                    <xdr:colOff>38100</xdr:colOff>
                    <xdr:row>63</xdr:row>
                    <xdr:rowOff>9525</xdr:rowOff>
                  </from>
                  <to>
                    <xdr:col>44</xdr:col>
                    <xdr:colOff>95250</xdr:colOff>
                    <xdr:row>63</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20</xdr:col>
                    <xdr:colOff>38100</xdr:colOff>
                    <xdr:row>63</xdr:row>
                    <xdr:rowOff>9525</xdr:rowOff>
                  </from>
                  <to>
                    <xdr:col>22</xdr:col>
                    <xdr:colOff>95250</xdr:colOff>
                    <xdr:row>63</xdr:row>
                    <xdr:rowOff>219075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24</xdr:col>
                    <xdr:colOff>38100</xdr:colOff>
                    <xdr:row>63</xdr:row>
                    <xdr:rowOff>9525</xdr:rowOff>
                  </from>
                  <to>
                    <xdr:col>26</xdr:col>
                    <xdr:colOff>95250</xdr:colOff>
                    <xdr:row>63</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38100</xdr:colOff>
                    <xdr:row>65</xdr:row>
                    <xdr:rowOff>9525</xdr:rowOff>
                  </from>
                  <to>
                    <xdr:col>22</xdr:col>
                    <xdr:colOff>95250</xdr:colOff>
                    <xdr:row>66</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24</xdr:col>
                    <xdr:colOff>38100</xdr:colOff>
                    <xdr:row>65</xdr:row>
                    <xdr:rowOff>9525</xdr:rowOff>
                  </from>
                  <to>
                    <xdr:col>26</xdr:col>
                    <xdr:colOff>95250</xdr:colOff>
                    <xdr:row>66</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38100</xdr:colOff>
                    <xdr:row>68</xdr:row>
                    <xdr:rowOff>9525</xdr:rowOff>
                  </from>
                  <to>
                    <xdr:col>22</xdr:col>
                    <xdr:colOff>95250</xdr:colOff>
                    <xdr:row>68</xdr:row>
                    <xdr:rowOff>219075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24</xdr:col>
                    <xdr:colOff>38100</xdr:colOff>
                    <xdr:row>68</xdr:row>
                    <xdr:rowOff>9525</xdr:rowOff>
                  </from>
                  <to>
                    <xdr:col>26</xdr:col>
                    <xdr:colOff>95250</xdr:colOff>
                    <xdr:row>68</xdr:row>
                    <xdr:rowOff>219075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38100</xdr:colOff>
                    <xdr:row>70</xdr:row>
                    <xdr:rowOff>9525</xdr:rowOff>
                  </from>
                  <to>
                    <xdr:col>22</xdr:col>
                    <xdr:colOff>95250</xdr:colOff>
                    <xdr:row>70</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24</xdr:col>
                    <xdr:colOff>38100</xdr:colOff>
                    <xdr:row>70</xdr:row>
                    <xdr:rowOff>9525</xdr:rowOff>
                  </from>
                  <to>
                    <xdr:col>26</xdr:col>
                    <xdr:colOff>95250</xdr:colOff>
                    <xdr:row>70</xdr:row>
                    <xdr:rowOff>219075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16</xdr:col>
                    <xdr:colOff>38100</xdr:colOff>
                    <xdr:row>86</xdr:row>
                    <xdr:rowOff>9525</xdr:rowOff>
                  </from>
                  <to>
                    <xdr:col>18</xdr:col>
                    <xdr:colOff>95250</xdr:colOff>
                    <xdr:row>86</xdr:row>
                    <xdr:rowOff>219075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38100</xdr:colOff>
                    <xdr:row>86</xdr:row>
                    <xdr:rowOff>9525</xdr:rowOff>
                  </from>
                  <to>
                    <xdr:col>22</xdr:col>
                    <xdr:colOff>95250</xdr:colOff>
                    <xdr:row>86</xdr:row>
                    <xdr:rowOff>219075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38</xdr:col>
                    <xdr:colOff>38100</xdr:colOff>
                    <xdr:row>86</xdr:row>
                    <xdr:rowOff>9525</xdr:rowOff>
                  </from>
                  <to>
                    <xdr:col>40</xdr:col>
                    <xdr:colOff>95250</xdr:colOff>
                    <xdr:row>86</xdr:row>
                    <xdr:rowOff>219075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42</xdr:col>
                    <xdr:colOff>38100</xdr:colOff>
                    <xdr:row>86</xdr:row>
                    <xdr:rowOff>9525</xdr:rowOff>
                  </from>
                  <to>
                    <xdr:col>44</xdr:col>
                    <xdr:colOff>95250</xdr:colOff>
                    <xdr:row>86</xdr:row>
                    <xdr:rowOff>219075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14</xdr:col>
                    <xdr:colOff>28575</xdr:colOff>
                    <xdr:row>15</xdr:row>
                    <xdr:rowOff>19050</xdr:rowOff>
                  </from>
                  <to>
                    <xdr:col>16</xdr:col>
                    <xdr:colOff>85725</xdr:colOff>
                    <xdr:row>16</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24</xdr:col>
                    <xdr:colOff>28575</xdr:colOff>
                    <xdr:row>15</xdr:row>
                    <xdr:rowOff>19050</xdr:rowOff>
                  </from>
                  <to>
                    <xdr:col>26</xdr:col>
                    <xdr:colOff>85725</xdr:colOff>
                    <xdr:row>16</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34</xdr:col>
                    <xdr:colOff>28575</xdr:colOff>
                    <xdr:row>15</xdr:row>
                    <xdr:rowOff>19050</xdr:rowOff>
                  </from>
                  <to>
                    <xdr:col>36</xdr:col>
                    <xdr:colOff>85725</xdr:colOff>
                    <xdr:row>16</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38100</xdr:colOff>
                    <xdr:row>69</xdr:row>
                    <xdr:rowOff>9525</xdr:rowOff>
                  </from>
                  <to>
                    <xdr:col>22</xdr:col>
                    <xdr:colOff>95250</xdr:colOff>
                    <xdr:row>69</xdr:row>
                    <xdr:rowOff>219075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24</xdr:col>
                    <xdr:colOff>38100</xdr:colOff>
                    <xdr:row>69</xdr:row>
                    <xdr:rowOff>9525</xdr:rowOff>
                  </from>
                  <to>
                    <xdr:col>26</xdr:col>
                    <xdr:colOff>95250</xdr:colOff>
                    <xdr:row>69</xdr:row>
                    <xdr:rowOff>219075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9</xdr:col>
                    <xdr:colOff>38100</xdr:colOff>
                    <xdr:row>16</xdr:row>
                    <xdr:rowOff>9525</xdr:rowOff>
                  </from>
                  <to>
                    <xdr:col>11</xdr:col>
                    <xdr:colOff>95250</xdr:colOff>
                    <xdr:row>18</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13</xdr:col>
                    <xdr:colOff>38100</xdr:colOff>
                    <xdr:row>16</xdr:row>
                    <xdr:rowOff>9525</xdr:rowOff>
                  </from>
                  <to>
                    <xdr:col>15</xdr:col>
                    <xdr:colOff>95250</xdr:colOff>
                    <xdr:row>18</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22</xdr:col>
                    <xdr:colOff>38100</xdr:colOff>
                    <xdr:row>16</xdr:row>
                    <xdr:rowOff>9525</xdr:rowOff>
                  </from>
                  <to>
                    <xdr:col>24</xdr:col>
                    <xdr:colOff>95250</xdr:colOff>
                    <xdr:row>18</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26</xdr:col>
                    <xdr:colOff>38100</xdr:colOff>
                    <xdr:row>16</xdr:row>
                    <xdr:rowOff>9525</xdr:rowOff>
                  </from>
                  <to>
                    <xdr:col>28</xdr:col>
                    <xdr:colOff>95250</xdr:colOff>
                    <xdr:row>18</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38</xdr:col>
                    <xdr:colOff>38100</xdr:colOff>
                    <xdr:row>60</xdr:row>
                    <xdr:rowOff>9525</xdr:rowOff>
                  </from>
                  <to>
                    <xdr:col>40</xdr:col>
                    <xdr:colOff>95250</xdr:colOff>
                    <xdr:row>60</xdr:row>
                    <xdr:rowOff>219075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42</xdr:col>
                    <xdr:colOff>38100</xdr:colOff>
                    <xdr:row>60</xdr:row>
                    <xdr:rowOff>9525</xdr:rowOff>
                  </from>
                  <to>
                    <xdr:col>44</xdr:col>
                    <xdr:colOff>95250</xdr:colOff>
                    <xdr:row>60</xdr:row>
                    <xdr:rowOff>219075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20</xdr:col>
                    <xdr:colOff>38100</xdr:colOff>
                    <xdr:row>66</xdr:row>
                    <xdr:rowOff>9525</xdr:rowOff>
                  </from>
                  <to>
                    <xdr:col>22</xdr:col>
                    <xdr:colOff>95250</xdr:colOff>
                    <xdr:row>67</xdr:row>
                    <xdr:rowOff>28575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24</xdr:col>
                    <xdr:colOff>38100</xdr:colOff>
                    <xdr:row>66</xdr:row>
                    <xdr:rowOff>9525</xdr:rowOff>
                  </from>
                  <to>
                    <xdr:col>26</xdr:col>
                    <xdr:colOff>95250</xdr:colOff>
                    <xdr:row>67</xdr:row>
                    <xdr:rowOff>28575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20</xdr:col>
                    <xdr:colOff>38100</xdr:colOff>
                    <xdr:row>67</xdr:row>
                    <xdr:rowOff>9525</xdr:rowOff>
                  </from>
                  <to>
                    <xdr:col>22</xdr:col>
                    <xdr:colOff>95250</xdr:colOff>
                    <xdr:row>68</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24</xdr:col>
                    <xdr:colOff>38100</xdr:colOff>
                    <xdr:row>67</xdr:row>
                    <xdr:rowOff>9525</xdr:rowOff>
                  </from>
                  <to>
                    <xdr:col>26</xdr:col>
                    <xdr:colOff>95250</xdr:colOff>
                    <xdr:row>68</xdr:row>
                    <xdr:rowOff>28575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20</xdr:col>
                    <xdr:colOff>38100</xdr:colOff>
                    <xdr:row>71</xdr:row>
                    <xdr:rowOff>9525</xdr:rowOff>
                  </from>
                  <to>
                    <xdr:col>22</xdr:col>
                    <xdr:colOff>95250</xdr:colOff>
                    <xdr:row>71</xdr:row>
                    <xdr:rowOff>219075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24</xdr:col>
                    <xdr:colOff>38100</xdr:colOff>
                    <xdr:row>71</xdr:row>
                    <xdr:rowOff>9525</xdr:rowOff>
                  </from>
                  <to>
                    <xdr:col>26</xdr:col>
                    <xdr:colOff>95250</xdr:colOff>
                    <xdr:row>71</xdr:row>
                    <xdr:rowOff>219075</xdr:rowOff>
                  </to>
                </anchor>
              </controlPr>
            </control>
          </mc:Choice>
        </mc:AlternateContent>
        <mc:AlternateContent xmlns:mc="http://schemas.openxmlformats.org/markup-compatibility/2006">
          <mc:Choice Requires="x14">
            <control shapeId="2097" r:id="rId43" name="Check Box 49">
              <controlPr defaultSize="0" autoFill="0" autoLine="0" autoPict="0">
                <anchor moveWithCells="1">
                  <from>
                    <xdr:col>7</xdr:col>
                    <xdr:colOff>76200</xdr:colOff>
                    <xdr:row>35</xdr:row>
                    <xdr:rowOff>161925</xdr:rowOff>
                  </from>
                  <to>
                    <xdr:col>9</xdr:col>
                    <xdr:colOff>76200</xdr:colOff>
                    <xdr:row>37</xdr:row>
                    <xdr:rowOff>28575</xdr:rowOff>
                  </to>
                </anchor>
              </controlPr>
            </control>
          </mc:Choice>
        </mc:AlternateContent>
        <mc:AlternateContent xmlns:mc="http://schemas.openxmlformats.org/markup-compatibility/2006">
          <mc:Choice Requires="x14">
            <control shapeId="2098" r:id="rId44" name="Check Box 50">
              <controlPr defaultSize="0" autoFill="0" autoLine="0" autoPict="0">
                <anchor moveWithCells="1">
                  <from>
                    <xdr:col>7</xdr:col>
                    <xdr:colOff>76200</xdr:colOff>
                    <xdr:row>36</xdr:row>
                    <xdr:rowOff>161925</xdr:rowOff>
                  </from>
                  <to>
                    <xdr:col>9</xdr:col>
                    <xdr:colOff>76200</xdr:colOff>
                    <xdr:row>38</xdr:row>
                    <xdr:rowOff>28575</xdr:rowOff>
                  </to>
                </anchor>
              </controlPr>
            </control>
          </mc:Choice>
        </mc:AlternateContent>
        <mc:AlternateContent xmlns:mc="http://schemas.openxmlformats.org/markup-compatibility/2006">
          <mc:Choice Requires="x14">
            <control shapeId="2099" r:id="rId45" name="Check Box 51">
              <controlPr defaultSize="0" autoFill="0" autoLine="0" autoPict="0">
                <anchor moveWithCells="1">
                  <from>
                    <xdr:col>7</xdr:col>
                    <xdr:colOff>76200</xdr:colOff>
                    <xdr:row>37</xdr:row>
                    <xdr:rowOff>161925</xdr:rowOff>
                  </from>
                  <to>
                    <xdr:col>9</xdr:col>
                    <xdr:colOff>76200</xdr:colOff>
                    <xdr:row>39</xdr:row>
                    <xdr:rowOff>28575</xdr:rowOff>
                  </to>
                </anchor>
              </controlPr>
            </control>
          </mc:Choice>
        </mc:AlternateContent>
        <mc:AlternateContent xmlns:mc="http://schemas.openxmlformats.org/markup-compatibility/2006">
          <mc:Choice Requires="x14">
            <control shapeId="2100" r:id="rId46" name="Check Box 52">
              <controlPr defaultSize="0" autoFill="0" autoLine="0" autoPict="0">
                <anchor moveWithCells="1">
                  <from>
                    <xdr:col>7</xdr:col>
                    <xdr:colOff>76200</xdr:colOff>
                    <xdr:row>38</xdr:row>
                    <xdr:rowOff>161925</xdr:rowOff>
                  </from>
                  <to>
                    <xdr:col>9</xdr:col>
                    <xdr:colOff>76200</xdr:colOff>
                    <xdr:row>40</xdr:row>
                    <xdr:rowOff>28575</xdr:rowOff>
                  </to>
                </anchor>
              </controlPr>
            </control>
          </mc:Choice>
        </mc:AlternateContent>
        <mc:AlternateContent xmlns:mc="http://schemas.openxmlformats.org/markup-compatibility/2006">
          <mc:Choice Requires="x14">
            <control shapeId="2101" r:id="rId47" name="Check Box 53">
              <controlPr defaultSize="0" autoFill="0" autoLine="0" autoPict="0">
                <anchor moveWithCells="1">
                  <from>
                    <xdr:col>7</xdr:col>
                    <xdr:colOff>76200</xdr:colOff>
                    <xdr:row>39</xdr:row>
                    <xdr:rowOff>152400</xdr:rowOff>
                  </from>
                  <to>
                    <xdr:col>9</xdr:col>
                    <xdr:colOff>76200</xdr:colOff>
                    <xdr:row>41</xdr:row>
                    <xdr:rowOff>19050</xdr:rowOff>
                  </to>
                </anchor>
              </controlPr>
            </control>
          </mc:Choice>
        </mc:AlternateContent>
        <mc:AlternateContent xmlns:mc="http://schemas.openxmlformats.org/markup-compatibility/2006">
          <mc:Choice Requires="x14">
            <control shapeId="2102" r:id="rId48" name="Check Box 54">
              <controlPr defaultSize="0" autoFill="0" autoLine="0" autoPict="0">
                <anchor moveWithCells="1">
                  <from>
                    <xdr:col>7</xdr:col>
                    <xdr:colOff>76200</xdr:colOff>
                    <xdr:row>40</xdr:row>
                    <xdr:rowOff>152400</xdr:rowOff>
                  </from>
                  <to>
                    <xdr:col>9</xdr:col>
                    <xdr:colOff>76200</xdr:colOff>
                    <xdr:row>42</xdr:row>
                    <xdr:rowOff>19050</xdr:rowOff>
                  </to>
                </anchor>
              </controlPr>
            </control>
          </mc:Choice>
        </mc:AlternateContent>
        <mc:AlternateContent xmlns:mc="http://schemas.openxmlformats.org/markup-compatibility/2006">
          <mc:Choice Requires="x14">
            <control shapeId="2110" r:id="rId49" name="Check Box 62">
              <controlPr defaultSize="0" autoFill="0" autoLine="0" autoPict="0">
                <anchor moveWithCells="1">
                  <from>
                    <xdr:col>7</xdr:col>
                    <xdr:colOff>76200</xdr:colOff>
                    <xdr:row>34</xdr:row>
                    <xdr:rowOff>152400</xdr:rowOff>
                  </from>
                  <to>
                    <xdr:col>9</xdr:col>
                    <xdr:colOff>76200</xdr:colOff>
                    <xdr:row>36</xdr:row>
                    <xdr:rowOff>19050</xdr:rowOff>
                  </to>
                </anchor>
              </controlPr>
            </control>
          </mc:Choice>
        </mc:AlternateContent>
        <mc:AlternateContent xmlns:mc="http://schemas.openxmlformats.org/markup-compatibility/2006">
          <mc:Choice Requires="x14">
            <control shapeId="2129" r:id="rId50" name="Check Box 81">
              <controlPr defaultSize="0" autoFill="0" autoLine="0" autoPict="0">
                <anchor moveWithCells="1" sizeWithCells="1">
                  <from>
                    <xdr:col>39</xdr:col>
                    <xdr:colOff>0</xdr:colOff>
                    <xdr:row>97</xdr:row>
                    <xdr:rowOff>0</xdr:rowOff>
                  </from>
                  <to>
                    <xdr:col>43</xdr:col>
                    <xdr:colOff>114300</xdr:colOff>
                    <xdr:row>97</xdr:row>
                    <xdr:rowOff>209550</xdr:rowOff>
                  </to>
                </anchor>
              </controlPr>
            </control>
          </mc:Choice>
        </mc:AlternateContent>
        <mc:AlternateContent xmlns:mc="http://schemas.openxmlformats.org/markup-compatibility/2006">
          <mc:Choice Requires="x14">
            <control shapeId="2130" r:id="rId51" name="Check Box 82">
              <controlPr defaultSize="0" autoFill="0" autoLine="0" autoPict="0">
                <anchor moveWithCells="1" sizeWithCells="1">
                  <from>
                    <xdr:col>39</xdr:col>
                    <xdr:colOff>0</xdr:colOff>
                    <xdr:row>97</xdr:row>
                    <xdr:rowOff>209550</xdr:rowOff>
                  </from>
                  <to>
                    <xdr:col>43</xdr:col>
                    <xdr:colOff>76200</xdr:colOff>
                    <xdr:row>97</xdr:row>
                    <xdr:rowOff>419100</xdr:rowOff>
                  </to>
                </anchor>
              </controlPr>
            </control>
          </mc:Choice>
        </mc:AlternateContent>
        <mc:AlternateContent xmlns:mc="http://schemas.openxmlformats.org/markup-compatibility/2006">
          <mc:Choice Requires="x14">
            <control shapeId="2132" r:id="rId52" name="Check Box 84">
              <controlPr defaultSize="0" autoFill="0" autoLine="0" autoPict="0">
                <anchor moveWithCells="1" sizeWithCells="1">
                  <from>
                    <xdr:col>39</xdr:col>
                    <xdr:colOff>0</xdr:colOff>
                    <xdr:row>99</xdr:row>
                    <xdr:rowOff>0</xdr:rowOff>
                  </from>
                  <to>
                    <xdr:col>45</xdr:col>
                    <xdr:colOff>114300</xdr:colOff>
                    <xdr:row>99</xdr:row>
                    <xdr:rowOff>209550</xdr:rowOff>
                  </to>
                </anchor>
              </controlPr>
            </control>
          </mc:Choice>
        </mc:AlternateContent>
        <mc:AlternateContent xmlns:mc="http://schemas.openxmlformats.org/markup-compatibility/2006">
          <mc:Choice Requires="x14">
            <control shapeId="2133" r:id="rId53" name="Check Box 85">
              <controlPr defaultSize="0" autoFill="0" autoLine="0" autoPict="0">
                <anchor moveWithCells="1" sizeWithCells="1">
                  <from>
                    <xdr:col>39</xdr:col>
                    <xdr:colOff>0</xdr:colOff>
                    <xdr:row>99</xdr:row>
                    <xdr:rowOff>209550</xdr:rowOff>
                  </from>
                  <to>
                    <xdr:col>45</xdr:col>
                    <xdr:colOff>161925</xdr:colOff>
                    <xdr:row>99</xdr:row>
                    <xdr:rowOff>419100</xdr:rowOff>
                  </to>
                </anchor>
              </controlPr>
            </control>
          </mc:Choice>
        </mc:AlternateContent>
        <mc:AlternateContent xmlns:mc="http://schemas.openxmlformats.org/markup-compatibility/2006">
          <mc:Choice Requires="x14">
            <control shapeId="2125" r:id="rId54" name="Check Box 77">
              <controlPr defaultSize="0" autoFill="0" autoLine="0" autoPict="0">
                <anchor moveWithCells="1" sizeWithCells="1">
                  <from>
                    <xdr:col>39</xdr:col>
                    <xdr:colOff>0</xdr:colOff>
                    <xdr:row>96</xdr:row>
                    <xdr:rowOff>0</xdr:rowOff>
                  </from>
                  <to>
                    <xdr:col>43</xdr:col>
                    <xdr:colOff>114300</xdr:colOff>
                    <xdr:row>96</xdr:row>
                    <xdr:rowOff>209550</xdr:rowOff>
                  </to>
                </anchor>
              </controlPr>
            </control>
          </mc:Choice>
        </mc:AlternateContent>
        <mc:AlternateContent xmlns:mc="http://schemas.openxmlformats.org/markup-compatibility/2006">
          <mc:Choice Requires="x14">
            <control shapeId="2126" r:id="rId55" name="Check Box 78">
              <controlPr defaultSize="0" autoFill="0" autoLine="0" autoPict="0">
                <anchor moveWithCells="1" sizeWithCells="1">
                  <from>
                    <xdr:col>39</xdr:col>
                    <xdr:colOff>0</xdr:colOff>
                    <xdr:row>96</xdr:row>
                    <xdr:rowOff>209550</xdr:rowOff>
                  </from>
                  <to>
                    <xdr:col>43</xdr:col>
                    <xdr:colOff>76200</xdr:colOff>
                    <xdr:row>96</xdr:row>
                    <xdr:rowOff>419100</xdr:rowOff>
                  </to>
                </anchor>
              </controlPr>
            </control>
          </mc:Choice>
        </mc:AlternateContent>
        <mc:AlternateContent xmlns:mc="http://schemas.openxmlformats.org/markup-compatibility/2006">
          <mc:Choice Requires="x14">
            <control shapeId="2134" r:id="rId56" name="Check Box 86">
              <controlPr defaultSize="0" autoFill="0" autoLine="0" autoPict="0">
                <anchor moveWithCells="1" sizeWithCells="1">
                  <from>
                    <xdr:col>39</xdr:col>
                    <xdr:colOff>0</xdr:colOff>
                    <xdr:row>98</xdr:row>
                    <xdr:rowOff>0</xdr:rowOff>
                  </from>
                  <to>
                    <xdr:col>43</xdr:col>
                    <xdr:colOff>114300</xdr:colOff>
                    <xdr:row>98</xdr:row>
                    <xdr:rowOff>209550</xdr:rowOff>
                  </to>
                </anchor>
              </controlPr>
            </control>
          </mc:Choice>
        </mc:AlternateContent>
        <mc:AlternateContent xmlns:mc="http://schemas.openxmlformats.org/markup-compatibility/2006">
          <mc:Choice Requires="x14">
            <control shapeId="2135" r:id="rId57" name="Check Box 87">
              <controlPr defaultSize="0" autoFill="0" autoLine="0" autoPict="0">
                <anchor moveWithCells="1" sizeWithCells="1">
                  <from>
                    <xdr:col>39</xdr:col>
                    <xdr:colOff>0</xdr:colOff>
                    <xdr:row>98</xdr:row>
                    <xdr:rowOff>209550</xdr:rowOff>
                  </from>
                  <to>
                    <xdr:col>43</xdr:col>
                    <xdr:colOff>76200</xdr:colOff>
                    <xdr:row>98</xdr:row>
                    <xdr:rowOff>419100</xdr:rowOff>
                  </to>
                </anchor>
              </controlPr>
            </control>
          </mc:Choice>
        </mc:AlternateContent>
        <mc:AlternateContent xmlns:mc="http://schemas.openxmlformats.org/markup-compatibility/2006">
          <mc:Choice Requires="x14">
            <control shapeId="2137" r:id="rId58" name="Check Box 89">
              <controlPr defaultSize="0" autoFill="0" autoLine="0" autoPict="0">
                <anchor moveWithCells="1">
                  <from>
                    <xdr:col>2</xdr:col>
                    <xdr:colOff>542925</xdr:colOff>
                    <xdr:row>103</xdr:row>
                    <xdr:rowOff>104775</xdr:rowOff>
                  </from>
                  <to>
                    <xdr:col>5</xdr:col>
                    <xdr:colOff>85725</xdr:colOff>
                    <xdr:row>107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C5"/>
  <sheetViews>
    <sheetView topLeftCell="CJ1" workbookViewId="0">
      <selection activeCell="CL5" sqref="CL5"/>
    </sheetView>
  </sheetViews>
  <sheetFormatPr defaultRowHeight="13.5" x14ac:dyDescent="0.15"/>
  <cols>
    <col min="1" max="1" width="9.5" customWidth="1"/>
    <col min="2" max="2" width="8.625" customWidth="1"/>
    <col min="3" max="3" width="9.75" customWidth="1"/>
    <col min="4" max="9" width="4.625" customWidth="1"/>
    <col min="10" max="10" width="8.625" customWidth="1"/>
    <col min="11" max="13" width="4.625" customWidth="1"/>
    <col min="14" max="14" width="10.875" customWidth="1"/>
    <col min="15" max="15" width="8.125" customWidth="1"/>
    <col min="16" max="21" width="4.625" customWidth="1"/>
    <col min="22" max="22" width="3.5" bestFit="1" customWidth="1"/>
    <col min="23" max="23" width="3.125" customWidth="1"/>
    <col min="24" max="24" width="3.5" bestFit="1" customWidth="1"/>
    <col min="25" max="27" width="4.625" customWidth="1"/>
    <col min="28" max="30" width="7.5" bestFit="1" customWidth="1"/>
    <col min="31" max="31" width="11.375" bestFit="1" customWidth="1"/>
    <col min="32" max="33" width="7.5" bestFit="1" customWidth="1"/>
    <col min="34" max="34" width="10.5" bestFit="1" customWidth="1"/>
    <col min="35" max="36" width="7.5" bestFit="1" customWidth="1"/>
    <col min="37" max="37" width="10.5" bestFit="1" customWidth="1"/>
    <col min="38" max="86" width="4.625" customWidth="1"/>
    <col min="87" max="87" width="17.25" bestFit="1" customWidth="1"/>
    <col min="88" max="88" width="11.125" bestFit="1" customWidth="1"/>
    <col min="89" max="89" width="18.875" bestFit="1" customWidth="1"/>
    <col min="90" max="90" width="9.375" customWidth="1"/>
    <col min="91" max="91" width="4.5" bestFit="1" customWidth="1"/>
    <col min="92" max="92" width="18.875" bestFit="1" customWidth="1"/>
    <col min="93" max="93" width="7.5" bestFit="1" customWidth="1"/>
    <col min="94" max="94" width="25.125" bestFit="1" customWidth="1"/>
    <col min="95" max="124" width="4.625" customWidth="1"/>
  </cols>
  <sheetData>
    <row r="1" spans="1:107" s="20" customFormat="1" ht="11.25" x14ac:dyDescent="0.15">
      <c r="A1" s="20">
        <v>5</v>
      </c>
      <c r="B1" s="20">
        <v>6</v>
      </c>
      <c r="D1" s="20">
        <v>8</v>
      </c>
      <c r="I1" s="20">
        <v>11</v>
      </c>
      <c r="K1" s="20">
        <v>13</v>
      </c>
      <c r="N1" s="20">
        <v>14</v>
      </c>
      <c r="O1" s="20">
        <v>15</v>
      </c>
      <c r="Q1" s="20">
        <v>16</v>
      </c>
      <c r="U1" s="20">
        <v>17</v>
      </c>
      <c r="Z1" s="20">
        <v>19</v>
      </c>
      <c r="AC1" s="20">
        <v>20</v>
      </c>
      <c r="AL1" s="20">
        <v>24</v>
      </c>
      <c r="AR1" s="20">
        <v>27</v>
      </c>
      <c r="BA1" s="20">
        <v>31</v>
      </c>
      <c r="BB1" s="20">
        <v>33</v>
      </c>
      <c r="BH1" s="20">
        <v>45</v>
      </c>
      <c r="BU1" s="20">
        <v>61</v>
      </c>
      <c r="BY1" s="20">
        <v>64</v>
      </c>
      <c r="CC1" s="20">
        <v>66</v>
      </c>
      <c r="CI1" s="20">
        <v>69</v>
      </c>
      <c r="CJ1" s="20">
        <v>70</v>
      </c>
      <c r="CK1" s="20">
        <v>71</v>
      </c>
      <c r="CL1" s="20">
        <v>72</v>
      </c>
      <c r="CN1" s="20">
        <v>75</v>
      </c>
      <c r="CO1" s="20">
        <v>80</v>
      </c>
      <c r="CP1" s="20">
        <v>85</v>
      </c>
      <c r="CQ1" s="20">
        <v>90</v>
      </c>
      <c r="CZ1" s="20">
        <v>99</v>
      </c>
    </row>
    <row r="2" spans="1:107" s="48" customFormat="1" ht="37.5" customHeight="1" x14ac:dyDescent="0.15">
      <c r="A2" s="47" t="str">
        <f>IF(A1="","",INDEX(調査票!$C:$C,A1,1))</f>
        <v>記入年月日</v>
      </c>
      <c r="B2" s="456" t="str">
        <f>IF(B1="","",INDEX(調査票!$C:$C,B1,1))</f>
        <v>施設名称</v>
      </c>
      <c r="C2" s="456"/>
      <c r="D2" s="457" t="str">
        <f>IF(D1="","",INDEX(調査票!$C:$C,D1,1))</f>
        <v>管理者</v>
      </c>
      <c r="E2" s="458"/>
      <c r="F2" s="458"/>
      <c r="G2" s="458"/>
      <c r="H2" s="459"/>
      <c r="I2" s="456" t="str">
        <f>IF(I1="","",INDEX(調査票!$C:$C,I1,1))</f>
        <v>施設の所在地</v>
      </c>
      <c r="J2" s="456"/>
      <c r="K2" s="457" t="str">
        <f>IF(K1="","",INDEX(調査票!$C:$C,K1,1))</f>
        <v>連絡先</v>
      </c>
      <c r="L2" s="458"/>
      <c r="M2" s="459"/>
      <c r="N2" s="47" t="str">
        <f>IF(N1="","",INDEX(調査票!$C:$C,N1,1))</f>
        <v>ホームページ</v>
      </c>
      <c r="O2" s="456" t="str">
        <f>IF(O1="","",INDEX(調査票!$C:$C,O1,1))</f>
        <v>施設の開設年月日</v>
      </c>
      <c r="P2" s="456"/>
      <c r="Q2" s="456" t="str">
        <f>IF(Q1="","",INDEX(調査票!$C:$C,Q1,1))</f>
        <v>標榜診療科名</v>
      </c>
      <c r="R2" s="456"/>
      <c r="S2" s="456"/>
      <c r="T2" s="456"/>
      <c r="U2" s="456" t="str">
        <f>IF(U1="","",INDEX(調査票!$C:$C,U1,1))</f>
        <v>診療形態</v>
      </c>
      <c r="V2" s="456"/>
      <c r="W2" s="456"/>
      <c r="X2" s="456"/>
      <c r="Y2" s="456"/>
      <c r="Z2" s="456" t="str">
        <f>IF(Z1="","",INDEX(調査票!$C:$C,Z1,1))</f>
        <v>歯科医師数</v>
      </c>
      <c r="AA2" s="456"/>
      <c r="AB2" s="456"/>
      <c r="AC2" s="457" t="str">
        <f>IF(AC1="","",INDEX(調査票!$C:$C,AC1,1))</f>
        <v>指導歯科医師</v>
      </c>
      <c r="AD2" s="458"/>
      <c r="AE2" s="458"/>
      <c r="AF2" s="458"/>
      <c r="AG2" s="458"/>
      <c r="AH2" s="458"/>
      <c r="AI2" s="458"/>
      <c r="AJ2" s="458"/>
      <c r="AK2" s="459"/>
      <c r="AL2" s="456" t="str">
        <f>IF(AL1="","",INDEX(調査票!$C:$C,AL1,1))</f>
        <v>歯科衛生士数</v>
      </c>
      <c r="AM2" s="456"/>
      <c r="AN2" s="456"/>
      <c r="AO2" s="456"/>
      <c r="AP2" s="456"/>
      <c r="AQ2" s="456"/>
      <c r="AR2" s="456" t="str">
        <f>IF(AR1="","",INDEX(調査票!$C:$C,AR1,1))</f>
        <v>外来患者延べ数</v>
      </c>
      <c r="AS2" s="456"/>
      <c r="AT2" s="456"/>
      <c r="AU2" s="456"/>
      <c r="AV2" s="456"/>
      <c r="AW2" s="456"/>
      <c r="AX2" s="456"/>
      <c r="AY2" s="456"/>
      <c r="AZ2" s="456"/>
      <c r="BA2" s="47" t="str">
        <f>IF(BA1="","",INDEX(調査票!$C:$C,BA1,1))</f>
        <v>入院患者数</v>
      </c>
      <c r="BB2" s="456" t="str">
        <f>IF(BB1="","",INDEX(調査票!$C:$C,BB1,1))</f>
        <v>診療時間・休診日</v>
      </c>
      <c r="BC2" s="456"/>
      <c r="BD2" s="456"/>
      <c r="BE2" s="456"/>
      <c r="BF2" s="456"/>
      <c r="BG2" s="456"/>
      <c r="BH2" s="456" t="str">
        <f>IF(BH1="","",INDEX(調査票!$C:$C,BH1,1))</f>
        <v>診療設備</v>
      </c>
      <c r="BI2" s="456"/>
      <c r="BJ2" s="456"/>
      <c r="BK2" s="456"/>
      <c r="BL2" s="456"/>
      <c r="BM2" s="456"/>
      <c r="BN2" s="456"/>
      <c r="BO2" s="456"/>
      <c r="BP2" s="456"/>
      <c r="BQ2" s="456"/>
      <c r="BR2" s="456"/>
      <c r="BS2" s="456"/>
      <c r="BT2" s="456"/>
      <c r="BU2" s="456" t="str">
        <f>IF(BU1="","",INDEX(調査票!$C:$C,BU1,1))</f>
        <v>医療安全
患者相談窓口</v>
      </c>
      <c r="BV2" s="456"/>
      <c r="BW2" s="456"/>
      <c r="BX2" s="456"/>
      <c r="BY2" s="456" t="str">
        <f>IF(BY1="","",INDEX(調査票!$C:$C,BY1,1))</f>
        <v>研修歯科医の利用可能設備</v>
      </c>
      <c r="BZ2" s="456"/>
      <c r="CA2" s="456"/>
      <c r="CB2" s="456"/>
      <c r="CC2" s="456" t="str">
        <f>IF(CC1="","",INDEX(調査票!$C:$C,CC1,1))</f>
        <v>医学・歯学教育用機材の整備状況</v>
      </c>
      <c r="CD2" s="456"/>
      <c r="CE2" s="456"/>
      <c r="CF2" s="456"/>
      <c r="CG2" s="456"/>
      <c r="CH2" s="456"/>
      <c r="CI2" s="47" t="str">
        <f>IF(CI1="","",INDEX(調査票!$C:$C,CI1,1))</f>
        <v>指導歯科医の日本歯科医師会への加入の有無</v>
      </c>
      <c r="CJ2" s="47" t="str">
        <f>IF(CJ1="","",INDEX(調査票!$C:$C,CJ1,1))</f>
        <v>指導歯科医の府（県）歯科医師会への加入の有無</v>
      </c>
      <c r="CK2" s="47" t="str">
        <f>IF(CK1="","",INDEX(調査票!$C:$C,CK1,1))</f>
        <v>指導歯科医の府（県）の歯科医師会長の推薦状取得の可能性の有無</v>
      </c>
      <c r="CL2" s="456" t="str">
        <f>IF(CL1="","",INDEX(調査票!$C:$C,CL1,1))</f>
        <v>指導歯科医が有する専門医・認定医の資格</v>
      </c>
      <c r="CM2" s="456"/>
      <c r="CN2" s="47" t="str">
        <f>IF(CN1="","",INDEX(調査票!$C:$C,CN1,1))</f>
        <v>指定申請申込の理由、動機</v>
      </c>
      <c r="CO2" s="47">
        <f>IF(CO1="","",INDEX(調査票!$C:$C,CO1,1))</f>
        <v>0</v>
      </c>
      <c r="CP2" s="47">
        <f>IF(CP1="","",INDEX(調査票!$C:$C,CP1,1))</f>
        <v>0</v>
      </c>
      <c r="CQ2" s="456">
        <f>IF(CQ1="","",INDEX(調査票!$C:$C,CQ1,1))</f>
        <v>0</v>
      </c>
      <c r="CR2" s="456"/>
      <c r="CS2" s="456"/>
      <c r="CT2" s="456"/>
      <c r="CU2" s="456"/>
      <c r="CV2" s="456"/>
      <c r="CW2" s="456"/>
      <c r="CX2" s="456"/>
      <c r="CY2" s="456"/>
      <c r="CZ2" s="456">
        <f>IF(CZ1="","",INDEX(調査票!$C:$C,CZ1,1))</f>
        <v>0</v>
      </c>
      <c r="DA2" s="456"/>
      <c r="DB2" s="456"/>
      <c r="DC2" s="456"/>
    </row>
    <row r="3" spans="1:107" s="60" customFormat="1" ht="15.75" customHeight="1" x14ac:dyDescent="0.15">
      <c r="A3" s="59" t="s">
        <v>253</v>
      </c>
      <c r="B3" s="59" t="s">
        <v>254</v>
      </c>
      <c r="C3" s="59" t="s">
        <v>255</v>
      </c>
      <c r="D3" s="59" t="s">
        <v>256</v>
      </c>
      <c r="E3" s="59" t="s">
        <v>257</v>
      </c>
      <c r="F3" s="59" t="s">
        <v>258</v>
      </c>
      <c r="G3" s="59" t="s">
        <v>259</v>
      </c>
      <c r="H3" s="59" t="s">
        <v>260</v>
      </c>
      <c r="I3" s="59" t="s">
        <v>261</v>
      </c>
      <c r="J3" s="59" t="s">
        <v>262</v>
      </c>
      <c r="K3" s="59" t="s">
        <v>263</v>
      </c>
      <c r="L3" s="59" t="s">
        <v>264</v>
      </c>
      <c r="M3" s="59" t="s">
        <v>265</v>
      </c>
      <c r="N3" s="59" t="s">
        <v>266</v>
      </c>
      <c r="O3" s="59" t="s">
        <v>267</v>
      </c>
      <c r="P3" s="59" t="s">
        <v>268</v>
      </c>
      <c r="Q3" s="59" t="s">
        <v>269</v>
      </c>
      <c r="R3" s="59" t="s">
        <v>270</v>
      </c>
      <c r="S3" s="59" t="s">
        <v>271</v>
      </c>
      <c r="T3" s="59" t="s">
        <v>272</v>
      </c>
      <c r="U3" s="59" t="s">
        <v>273</v>
      </c>
      <c r="V3" s="59" t="s">
        <v>274</v>
      </c>
      <c r="W3" s="460" t="s">
        <v>275</v>
      </c>
      <c r="X3" s="460"/>
      <c r="Y3" s="460"/>
      <c r="Z3" s="59" t="s">
        <v>276</v>
      </c>
      <c r="AA3" s="59" t="s">
        <v>277</v>
      </c>
      <c r="AB3" s="59" t="s">
        <v>278</v>
      </c>
      <c r="AC3" s="59" t="s">
        <v>279</v>
      </c>
      <c r="AD3" s="59" t="s">
        <v>280</v>
      </c>
      <c r="AE3" s="59" t="s">
        <v>281</v>
      </c>
      <c r="AF3" s="59" t="s">
        <v>282</v>
      </c>
      <c r="AG3" s="59" t="s">
        <v>283</v>
      </c>
      <c r="AH3" s="59" t="s">
        <v>284</v>
      </c>
      <c r="AI3" s="59" t="s">
        <v>285</v>
      </c>
      <c r="AJ3" s="59" t="s">
        <v>286</v>
      </c>
      <c r="AK3" s="59" t="s">
        <v>287</v>
      </c>
      <c r="AL3" s="59" t="s">
        <v>288</v>
      </c>
      <c r="AM3" s="59" t="s">
        <v>289</v>
      </c>
      <c r="AN3" s="59" t="s">
        <v>290</v>
      </c>
      <c r="AO3" s="59" t="s">
        <v>291</v>
      </c>
      <c r="AP3" s="59" t="s">
        <v>292</v>
      </c>
      <c r="AQ3" s="59" t="s">
        <v>293</v>
      </c>
      <c r="AR3" s="59" t="s">
        <v>294</v>
      </c>
      <c r="AS3" s="59" t="s">
        <v>295</v>
      </c>
      <c r="AT3" s="59" t="s">
        <v>296</v>
      </c>
      <c r="AU3" s="59" t="s">
        <v>297</v>
      </c>
      <c r="AV3" s="59" t="s">
        <v>298</v>
      </c>
      <c r="AW3" s="59" t="s">
        <v>299</v>
      </c>
      <c r="AX3" s="59" t="s">
        <v>300</v>
      </c>
      <c r="AY3" s="59" t="s">
        <v>301</v>
      </c>
      <c r="AZ3" s="59" t="s">
        <v>302</v>
      </c>
      <c r="BA3" s="59" t="s">
        <v>303</v>
      </c>
      <c r="BB3" s="59" t="s">
        <v>304</v>
      </c>
      <c r="BC3" s="59" t="s">
        <v>305</v>
      </c>
      <c r="BD3" s="59" t="s">
        <v>306</v>
      </c>
      <c r="BE3" s="59" t="s">
        <v>307</v>
      </c>
      <c r="BF3" s="59" t="s">
        <v>235</v>
      </c>
      <c r="BG3" s="59" t="s">
        <v>236</v>
      </c>
      <c r="BH3" s="59" t="s">
        <v>308</v>
      </c>
      <c r="BI3" s="59" t="s">
        <v>309</v>
      </c>
      <c r="BJ3" s="59" t="s">
        <v>237</v>
      </c>
      <c r="BK3" s="59" t="s">
        <v>238</v>
      </c>
      <c r="BL3" s="59" t="s">
        <v>239</v>
      </c>
      <c r="BM3" s="59" t="s">
        <v>240</v>
      </c>
      <c r="BN3" s="59" t="s">
        <v>241</v>
      </c>
      <c r="BO3" s="59" t="s">
        <v>242</v>
      </c>
      <c r="BP3" s="59" t="s">
        <v>243</v>
      </c>
      <c r="BQ3" s="59" t="s">
        <v>244</v>
      </c>
      <c r="BR3" s="59" t="s">
        <v>245</v>
      </c>
      <c r="BS3" s="59" t="s">
        <v>246</v>
      </c>
      <c r="BT3" s="59" t="s">
        <v>247</v>
      </c>
      <c r="BU3" s="59" t="s">
        <v>310</v>
      </c>
      <c r="BV3" s="59" t="s">
        <v>311</v>
      </c>
      <c r="BW3" s="59" t="s">
        <v>312</v>
      </c>
      <c r="BX3" s="59" t="s">
        <v>313</v>
      </c>
      <c r="BY3" s="59" t="s">
        <v>314</v>
      </c>
      <c r="BZ3" s="59" t="s">
        <v>315</v>
      </c>
      <c r="CA3" s="59" t="s">
        <v>316</v>
      </c>
      <c r="CB3" s="59" t="s">
        <v>317</v>
      </c>
      <c r="CC3" s="59" t="s">
        <v>318</v>
      </c>
      <c r="CD3" s="59"/>
      <c r="CE3" s="59" t="s">
        <v>319</v>
      </c>
      <c r="CF3" s="59"/>
      <c r="CG3" s="59" t="s">
        <v>320</v>
      </c>
      <c r="CH3" s="59"/>
      <c r="CI3" s="59" t="s">
        <v>321</v>
      </c>
      <c r="CJ3" s="59" t="s">
        <v>322</v>
      </c>
      <c r="CK3" s="59" t="s">
        <v>323</v>
      </c>
      <c r="CL3" s="59" t="s">
        <v>324</v>
      </c>
      <c r="CM3" s="59" t="s">
        <v>325</v>
      </c>
      <c r="CN3" s="59" t="s">
        <v>326</v>
      </c>
      <c r="CO3" s="59" t="s">
        <v>327</v>
      </c>
      <c r="CP3" s="59" t="s">
        <v>328</v>
      </c>
      <c r="CQ3" s="59" t="s">
        <v>329</v>
      </c>
      <c r="CR3" s="59" t="s">
        <v>330</v>
      </c>
      <c r="CS3" s="59" t="s">
        <v>331</v>
      </c>
      <c r="CT3" s="59" t="s">
        <v>332</v>
      </c>
      <c r="CU3" s="59" t="s">
        <v>333</v>
      </c>
      <c r="CV3" s="59" t="s">
        <v>334</v>
      </c>
      <c r="CW3" s="59" t="s">
        <v>335</v>
      </c>
      <c r="CX3" s="59" t="s">
        <v>336</v>
      </c>
      <c r="CY3" s="59" t="s">
        <v>337</v>
      </c>
      <c r="CZ3" s="59" t="s">
        <v>338</v>
      </c>
      <c r="DA3" s="59" t="s">
        <v>339</v>
      </c>
      <c r="DB3" s="59" t="s">
        <v>340</v>
      </c>
      <c r="DC3" s="59" t="s">
        <v>435</v>
      </c>
    </row>
    <row r="4" spans="1:107" s="60" customFormat="1" ht="15.75" customHeight="1" x14ac:dyDescent="0.15">
      <c r="A4" s="59"/>
      <c r="B4" s="59"/>
      <c r="C4" s="59"/>
      <c r="D4" s="59" t="s">
        <v>352</v>
      </c>
      <c r="E4" s="59" t="s">
        <v>353</v>
      </c>
      <c r="F4" s="59" t="s">
        <v>354</v>
      </c>
      <c r="G4" s="59" t="s">
        <v>355</v>
      </c>
      <c r="H4" s="59" t="s">
        <v>362</v>
      </c>
      <c r="I4" s="59" t="s">
        <v>356</v>
      </c>
      <c r="J4" s="59" t="s">
        <v>357</v>
      </c>
      <c r="K4" s="59" t="s">
        <v>358</v>
      </c>
      <c r="L4" s="59" t="s">
        <v>359</v>
      </c>
      <c r="M4" s="59" t="s">
        <v>360</v>
      </c>
      <c r="N4" s="59" t="s">
        <v>361</v>
      </c>
      <c r="O4" s="59"/>
      <c r="P4" s="59"/>
      <c r="Q4" s="59" t="s">
        <v>364</v>
      </c>
      <c r="R4" s="59" t="s">
        <v>367</v>
      </c>
      <c r="S4" s="59" t="s">
        <v>365</v>
      </c>
      <c r="T4" s="59" t="s">
        <v>366</v>
      </c>
      <c r="U4" s="59"/>
      <c r="V4" s="59"/>
      <c r="W4" s="101" t="s">
        <v>368</v>
      </c>
      <c r="X4" s="99"/>
      <c r="Y4" s="102" t="s">
        <v>369</v>
      </c>
      <c r="Z4" s="59" t="s">
        <v>370</v>
      </c>
      <c r="AA4" s="59" t="s">
        <v>371</v>
      </c>
      <c r="AB4" s="59" t="s">
        <v>372</v>
      </c>
      <c r="AC4" s="59" t="s">
        <v>373</v>
      </c>
      <c r="AD4" s="59" t="s">
        <v>374</v>
      </c>
      <c r="AE4" s="59" t="s">
        <v>375</v>
      </c>
      <c r="AF4" s="59" t="s">
        <v>376</v>
      </c>
      <c r="AG4" s="59" t="s">
        <v>377</v>
      </c>
      <c r="AH4" s="59" t="s">
        <v>378</v>
      </c>
      <c r="AI4" s="59" t="s">
        <v>379</v>
      </c>
      <c r="AJ4" s="59" t="s">
        <v>380</v>
      </c>
      <c r="AK4" s="59" t="s">
        <v>381</v>
      </c>
      <c r="AL4" s="59" t="s">
        <v>382</v>
      </c>
      <c r="AM4" s="59" t="s">
        <v>372</v>
      </c>
      <c r="AN4" s="59" t="s">
        <v>383</v>
      </c>
      <c r="AO4" s="59" t="s">
        <v>384</v>
      </c>
      <c r="AP4" s="59" t="s">
        <v>385</v>
      </c>
      <c r="AQ4" s="59" t="s">
        <v>386</v>
      </c>
      <c r="AR4" s="59" t="s">
        <v>387</v>
      </c>
      <c r="AS4" s="59" t="s">
        <v>388</v>
      </c>
      <c r="AT4" s="59" t="s">
        <v>389</v>
      </c>
      <c r="AU4" s="59" t="s">
        <v>390</v>
      </c>
      <c r="AV4" s="59" t="s">
        <v>391</v>
      </c>
      <c r="AW4" s="59" t="s">
        <v>392</v>
      </c>
      <c r="AX4" s="59" t="s">
        <v>393</v>
      </c>
      <c r="AY4" s="59" t="s">
        <v>394</v>
      </c>
      <c r="AZ4" s="59" t="s">
        <v>395</v>
      </c>
      <c r="BA4" s="59"/>
      <c r="BB4" s="59" t="s">
        <v>396</v>
      </c>
      <c r="BC4" s="59" t="s">
        <v>397</v>
      </c>
      <c r="BD4" s="59" t="s">
        <v>398</v>
      </c>
      <c r="BE4" s="59"/>
      <c r="BF4" s="59" t="s">
        <v>397</v>
      </c>
      <c r="BG4" s="59" t="s">
        <v>399</v>
      </c>
      <c r="BH4" s="59" t="s">
        <v>409</v>
      </c>
      <c r="BI4" s="59" t="s">
        <v>410</v>
      </c>
      <c r="BJ4" s="59" t="s">
        <v>411</v>
      </c>
      <c r="BK4" s="59" t="s">
        <v>412</v>
      </c>
      <c r="BL4" s="59" t="s">
        <v>413</v>
      </c>
      <c r="BM4" s="59" t="s">
        <v>414</v>
      </c>
      <c r="BN4" s="59" t="s">
        <v>415</v>
      </c>
      <c r="BO4" s="59" t="s">
        <v>416</v>
      </c>
      <c r="BP4" s="59" t="s">
        <v>417</v>
      </c>
      <c r="BQ4" s="59" t="s">
        <v>418</v>
      </c>
      <c r="BR4" s="59" t="s">
        <v>419</v>
      </c>
      <c r="BS4" s="59" t="s">
        <v>420</v>
      </c>
      <c r="BT4" s="59" t="s">
        <v>421</v>
      </c>
      <c r="BU4" s="59" t="s">
        <v>422</v>
      </c>
      <c r="BV4" s="59" t="s">
        <v>423</v>
      </c>
      <c r="BW4" s="59"/>
      <c r="BX4" s="59" t="s">
        <v>424</v>
      </c>
      <c r="BY4" s="59" t="s">
        <v>425</v>
      </c>
      <c r="BZ4" s="59" t="s">
        <v>426</v>
      </c>
      <c r="CA4" s="59" t="s">
        <v>427</v>
      </c>
      <c r="CB4" s="59" t="s">
        <v>428</v>
      </c>
      <c r="CC4" s="59" t="s">
        <v>429</v>
      </c>
      <c r="CD4" s="59" t="s">
        <v>430</v>
      </c>
      <c r="CE4" s="59" t="s">
        <v>431</v>
      </c>
      <c r="CF4" s="59" t="s">
        <v>433</v>
      </c>
      <c r="CG4" s="59" t="s">
        <v>432</v>
      </c>
      <c r="CH4" s="59" t="s">
        <v>434</v>
      </c>
      <c r="CI4" s="59"/>
      <c r="CJ4" s="59"/>
      <c r="CK4" s="59"/>
      <c r="CL4" s="59"/>
      <c r="CM4" s="59"/>
      <c r="CN4" s="59"/>
      <c r="CO4" s="59"/>
      <c r="CP4" s="59"/>
      <c r="CQ4" s="59"/>
      <c r="CR4" s="59"/>
      <c r="CS4" s="59"/>
      <c r="CT4" s="59"/>
      <c r="CU4" s="59"/>
      <c r="CV4" s="59"/>
      <c r="CW4" s="59"/>
      <c r="CX4" s="59"/>
      <c r="CY4" s="59"/>
      <c r="CZ4" s="59"/>
      <c r="DA4" s="59"/>
      <c r="DB4" s="59"/>
      <c r="DC4" s="59"/>
    </row>
    <row r="5" spans="1:107" s="58" customFormat="1" ht="59.25" customHeight="1" x14ac:dyDescent="0.15">
      <c r="A5" s="50" t="str">
        <f>INDEX(調査票!AU5,1,1)</f>
        <v>//</v>
      </c>
      <c r="B5" s="49">
        <f>INDEX(調査票!K7,1,1)</f>
        <v>0</v>
      </c>
      <c r="C5" s="49">
        <f>INDEX(調査票!K6,1,1)</f>
        <v>0</v>
      </c>
      <c r="D5" s="49">
        <f>INDEX(調査票!K9,1,1)</f>
        <v>0</v>
      </c>
      <c r="E5" s="49">
        <f>INDEX(調査票!K8,1,1)</f>
        <v>0</v>
      </c>
      <c r="F5" s="49">
        <f>INDEX(調査票!AG8,1,1)</f>
        <v>0</v>
      </c>
      <c r="G5" s="49">
        <f>INDEX(調査票!AK10,1,1)</f>
        <v>0</v>
      </c>
      <c r="H5" s="49" t="str">
        <f>INDEX(調査票!AR10,1,1)</f>
        <v/>
      </c>
      <c r="I5" s="49">
        <f>INDEX(調査票!G11,1,1)</f>
        <v>0</v>
      </c>
      <c r="J5" s="49">
        <f>INDEX(調査票!E12,1,1)</f>
        <v>0</v>
      </c>
      <c r="K5" s="49">
        <f>INDEX(調査票!I16,1,1)</f>
        <v>0</v>
      </c>
      <c r="L5" s="49">
        <f>INDEX(調査票!U16,1,1)</f>
        <v>0</v>
      </c>
      <c r="M5" s="49">
        <f>INDEX(調査票!AG16,1,1)</f>
        <v>0</v>
      </c>
      <c r="N5" s="49">
        <f>INDEX(調査票!E14,1,1)</f>
        <v>0</v>
      </c>
      <c r="O5" s="49" t="str">
        <f>INDEX(調査票!AF15,1,1)</f>
        <v>//</v>
      </c>
      <c r="P5" s="50" t="str">
        <f>INDEX(調査票!AN15,1,1)</f>
        <v/>
      </c>
      <c r="Q5" s="50" t="str">
        <f>IF(COUNTIF(調査票!AV16,TRUE)&gt;0,"歯科","×")</f>
        <v>×</v>
      </c>
      <c r="R5" s="50" t="str">
        <f>IF(COUNTIF(調査票!AW16,TRUE)&gt;0,"口外","×")</f>
        <v>×</v>
      </c>
      <c r="S5" s="50" t="str">
        <f>IF(COUNTIF(調査票!AX16,TRUE)&gt;0,"小歯","×")</f>
        <v>×</v>
      </c>
      <c r="T5" s="50" t="str">
        <f>IF(COUNTIF(調査票!AY16,TRUE)&gt;0,"矯正","×")</f>
        <v>×</v>
      </c>
      <c r="U5" s="50" t="str">
        <f>IF(COUNTIF(調査票!AV18,TRUE)&gt;0,"有",IF(COUNTIF(調査票!AW18,TRUE)&gt;0,"無","-"))</f>
        <v>-</v>
      </c>
      <c r="V5" s="50" t="str">
        <f>IF(COUNTIF(調査票!AX18,TRUE)&gt;0,"有",IF(COUNTIF(調査票!AY18,TRUE)&gt;0,"無","-"))</f>
        <v>-</v>
      </c>
      <c r="W5" s="51">
        <f>INDEX(調査票!AO18,1,1)</f>
        <v>0</v>
      </c>
      <c r="X5" s="52" t="s">
        <v>341</v>
      </c>
      <c r="Y5" s="53">
        <f>INDEX(調査票!AS18,1,1)</f>
        <v>0</v>
      </c>
      <c r="Z5" s="50">
        <f>INDEX(調査票!J19,1,1)</f>
        <v>0</v>
      </c>
      <c r="AA5" s="50">
        <f>INDEX(調査票!AD19,1,1)</f>
        <v>0</v>
      </c>
      <c r="AB5" s="50">
        <f>INDEX(調査票!AO19,1,1)</f>
        <v>0</v>
      </c>
      <c r="AC5" s="49">
        <f>INDEX(調査票!$Q$21:$AK$23,1,1)</f>
        <v>0</v>
      </c>
      <c r="AD5" s="49">
        <f>INDEX(調査票!$Q$21:$AK$23,2,1)</f>
        <v>0</v>
      </c>
      <c r="AE5" s="103">
        <f>INDEX(調査票!$Q$21:$AK$23,3,1)</f>
        <v>0</v>
      </c>
      <c r="AF5" s="49">
        <f>INDEX(調査票!$AA$21:$AJ$23,1,1)</f>
        <v>0</v>
      </c>
      <c r="AG5" s="49">
        <f>INDEX(調査票!$AA$21:$AJ$23,2,1)</f>
        <v>0</v>
      </c>
      <c r="AH5" s="103">
        <f>INDEX(調査票!$AA$21:$AJ$23,3,1)</f>
        <v>0</v>
      </c>
      <c r="AI5" s="49">
        <f>INDEX(調査票!$AK$21:$AT$23,1,1)</f>
        <v>0</v>
      </c>
      <c r="AJ5" s="49">
        <f>INDEX(調査票!$AK$21:$AT$23,2,1)</f>
        <v>0</v>
      </c>
      <c r="AK5" s="103">
        <f>INDEX(調査票!$AK$21:$AT$23,3,1)</f>
        <v>0</v>
      </c>
      <c r="AL5" s="50">
        <f>INDEX(調査票!$L$24:$O$26,1,1)</f>
        <v>0</v>
      </c>
      <c r="AM5" s="50">
        <f>INDEX(調査票!$L$24:$O$26,2,1)</f>
        <v>0</v>
      </c>
      <c r="AN5" s="50" t="str">
        <f>INDEX(調査票!$L$24:$O$26,3,1)</f>
        <v/>
      </c>
      <c r="AO5" s="50">
        <f>INDEX(調査票!$AN$24:$AQ$26,1,1)</f>
        <v>0</v>
      </c>
      <c r="AP5" s="50">
        <f>INDEX(調査票!$AN$24:$AQ$26,2,1)</f>
        <v>0</v>
      </c>
      <c r="AQ5" s="50" t="str">
        <f>INDEX(調査票!$AN$24:$AQ$26,3,1)</f>
        <v/>
      </c>
      <c r="AR5" s="54">
        <f>INDEX(調査票!$O$28:$V$30,1,1)</f>
        <v>0</v>
      </c>
      <c r="AS5" s="50">
        <f>INDEX(調査票!$O$28:$V$30,2,1)</f>
        <v>0</v>
      </c>
      <c r="AT5" s="55" t="str">
        <f>INDEX(調査票!$O$28:$V$30,3,1)</f>
        <v/>
      </c>
      <c r="AU5" s="50">
        <f>INDEX(調査票!$W$28:$AD$30,1,1)</f>
        <v>0</v>
      </c>
      <c r="AV5" s="50">
        <f>INDEX(調査票!$W$28:$AD$30,2,1)</f>
        <v>0</v>
      </c>
      <c r="AW5" s="55">
        <f>INDEX(調査票!$W$28:$AD$30,3,1)</f>
        <v>0</v>
      </c>
      <c r="AX5" s="54">
        <f>INDEX(調査票!$AE$28:$AL$30,1,1)</f>
        <v>0</v>
      </c>
      <c r="AY5" s="50">
        <f>INDEX(調査票!$AE$28:$AL$30,2,1)</f>
        <v>0</v>
      </c>
      <c r="AZ5" s="55" t="str">
        <f>INDEX(調査票!$AE$28:$AL$30,3,1)</f>
        <v/>
      </c>
      <c r="BA5" s="50">
        <f>INDEX(調査票!O31,1,1)</f>
        <v>0</v>
      </c>
      <c r="BB5" s="50"/>
      <c r="BC5" s="56"/>
      <c r="BD5" s="56"/>
      <c r="BE5" s="56"/>
      <c r="BF5" s="57"/>
      <c r="BG5" s="55">
        <f>INDEX(調査票!K44,1,1)</f>
        <v>0</v>
      </c>
      <c r="BH5" s="50">
        <f>INDEX(調査票!$S$48:$V$60,1,1)</f>
        <v>0</v>
      </c>
      <c r="BI5" s="50">
        <f>INDEX(調査票!$S$48:$V$60,2,1)</f>
        <v>0</v>
      </c>
      <c r="BJ5" s="50">
        <f>INDEX(調査票!$S$48:$V$60,3,1)</f>
        <v>0</v>
      </c>
      <c r="BK5" s="50">
        <f>INDEX(調査票!$S$48:$V$60,4,1)</f>
        <v>0</v>
      </c>
      <c r="BL5" s="50">
        <f>INDEX(調査票!$S$48:$V$60,5,1)</f>
        <v>0</v>
      </c>
      <c r="BM5" s="50">
        <f>INDEX(調査票!$S$48:$V$60,6,1)</f>
        <v>0</v>
      </c>
      <c r="BN5" s="50">
        <f>INDEX(調査票!$S$48:$V$60,7,1)</f>
        <v>0</v>
      </c>
      <c r="BO5" s="50">
        <f>INDEX(調査票!$S$48:$V$60,8,1)</f>
        <v>0</v>
      </c>
      <c r="BP5" s="50">
        <f>INDEX(調査票!$S$48:$V$60,9,1)</f>
        <v>0</v>
      </c>
      <c r="BQ5" s="50">
        <f>INDEX(調査票!$S$48:$V$60,10,1)</f>
        <v>0</v>
      </c>
      <c r="BR5" s="50">
        <f>INDEX(調査票!$S$48:$V$60,11,1)</f>
        <v>0</v>
      </c>
      <c r="BS5" s="50">
        <f>INDEX(調査票!$S$48:$V$60,12,1)</f>
        <v>0</v>
      </c>
      <c r="BT5" s="50">
        <f>INDEX(調査票!$S$48:$V$60,13,1)</f>
        <v>0</v>
      </c>
      <c r="BU5" s="50" t="str">
        <f>IF(COUNTIF(調査票!AV64,TRUE)&gt;0,"有",IF(COUNTIF(調査票!AW64,TRUE)&gt;0,"無","-"))</f>
        <v>-</v>
      </c>
      <c r="BV5" s="50" t="str">
        <f>IF(COUNTIF(調査票!AX64,TRUE)&gt;0,"有",IF(COUNTIF(調査票!AY64,TRUE)&gt;0,"無","-"))</f>
        <v>-</v>
      </c>
      <c r="BW5" s="50" t="str">
        <f>IF(COUNTIF(調査票!AZ64,TRUE)&gt;0,"有",IF(COUNTIF(調査票!BA64,TRUE)&gt;0,"無","-"))</f>
        <v>-</v>
      </c>
      <c r="BX5" s="49">
        <f>INDEX(調査票!E63,1,1)</f>
        <v>0</v>
      </c>
      <c r="BY5" s="50" t="str">
        <f>IF(COUNTIF(調査票!AV64,TRUE)&gt;0,"有",IF(COUNTIF(調査票!AW64,TRUE)&gt;0,"無","-"))</f>
        <v>-</v>
      </c>
      <c r="BZ5" s="50" t="str">
        <f>IF(COUNTIF(調査票!AX64,TRUE)&gt;0,"有",IF(COUNTIF(調査票!AY64,TRUE)&gt;0,"無","-"))</f>
        <v>-</v>
      </c>
      <c r="CA5" s="50">
        <f>INDEX(調査票!Y65,1,1)</f>
        <v>0</v>
      </c>
      <c r="CB5" s="50">
        <f>INDEX(調査票!AK65,1,1)</f>
        <v>0</v>
      </c>
      <c r="CC5" s="50" t="str">
        <f>IF(COUNTIF(調査票!AV66,TRUE)&gt;0,"有",IF(COUNTIF(調査票!AW66,TRUE)&gt;0,"無","-"))</f>
        <v>-</v>
      </c>
      <c r="CD5" s="50">
        <f>INDEX(調査票!AC69,1,1)</f>
        <v>0</v>
      </c>
      <c r="CE5" s="50" t="str">
        <f>IF(COUNTIF(調査票!AV67,TRUE)&gt;0,"有",IF(COUNTIF(調査票!AW67,TRUE)&gt;0,"無","-"))</f>
        <v>-</v>
      </c>
      <c r="CF5" s="50">
        <f>INDEX(調査票!AC70,1,1)</f>
        <v>0</v>
      </c>
      <c r="CG5" s="50" t="str">
        <f>IF(COUNTIF(調査票!AV68,TRUE)&gt;0,"有",IF(COUNTIF(調査票!AW68,TRUE)&gt;0,"無","-"))</f>
        <v>-</v>
      </c>
      <c r="CH5" s="50">
        <f>INDEX(調査票!AG68,1,1)</f>
        <v>0</v>
      </c>
      <c r="CI5" s="50" t="str">
        <f>IF(COUNTIF(調査票!AV69,TRUE)&gt;0,"有",IF(COUNTIF(調査票!AW69,TRUE)&gt;0,"無","-"))</f>
        <v>-</v>
      </c>
      <c r="CJ5" s="50" t="str">
        <f>IF(COUNTIF(調査票!AV70,TRUE)&gt;0,"有",IF(COUNTIF(調査票!AW70,TRUE)&gt;0,"無","-"))</f>
        <v>-</v>
      </c>
      <c r="CK5" s="50" t="str">
        <f>IF(COUNTIF(調査票!AV72,TRUE)&gt;0,"有",IF(COUNTIF(調査票!AW72,TRUE)&gt;0,"無","-"))</f>
        <v>-</v>
      </c>
      <c r="CL5" s="50" t="str">
        <f>IF(COUNTIF(調査票!$AV75,TRUE)&gt;0,"有",IF(COUNTIF(調査票!$AW75,TRUE)&gt;0,"無","-"))</f>
        <v>-</v>
      </c>
      <c r="CM5" s="50">
        <f>INDEX(調査票!C74,1,1)</f>
        <v>0</v>
      </c>
      <c r="CN5" s="49" t="e">
        <f>INDEX(調査票!#REF!,1,1)</f>
        <v>#REF!</v>
      </c>
      <c r="CO5" s="49" t="e">
        <f>INDEX(調査票!#REF!,1,1)</f>
        <v>#REF!</v>
      </c>
      <c r="CP5" s="49" t="e">
        <f>INDEX(調査票!#REF!,1,1)</f>
        <v>#REF!</v>
      </c>
      <c r="CQ5" s="50" t="str">
        <f>IF(COUNTIF(調査票!AV87,TRUE)&gt;0,"有",IF(COUNTIF(調査票!AW87,TRUE)&gt;0,"無","-"))</f>
        <v>-</v>
      </c>
      <c r="CR5" s="50" t="str">
        <f>IF(COUNTIF(調査票!AX87,TRUE)&gt;0,"有",IF(COUNTIF(調査票!AY87,TRUE)&gt;0,"無","-"))</f>
        <v>-</v>
      </c>
      <c r="CS5" s="50" t="str">
        <f>INDEX(調査票!AC88,1,1)</f>
        <v/>
      </c>
      <c r="CT5" s="50">
        <f>INDEX(調査票!G91,1,1)</f>
        <v>0</v>
      </c>
      <c r="CU5" s="50">
        <f>INDEX(調査票!U91,1,1)</f>
        <v>0</v>
      </c>
      <c r="CV5" s="50">
        <f>INDEX(調査票!G92,1,1)</f>
        <v>0</v>
      </c>
      <c r="CW5" s="50">
        <f>INDEX(調査票!U92,1,1)</f>
        <v>0</v>
      </c>
      <c r="CX5" s="50">
        <f>INDEX(調査票!G93,1,1)</f>
        <v>0</v>
      </c>
      <c r="CY5" s="50">
        <f>INDEX(調査票!U93,1,1)</f>
        <v>0</v>
      </c>
      <c r="CZ5" s="50" t="str">
        <f>IF(COUNTIF(調査票!AV97,TRUE)&gt;0,"可",IF(COUNTIF(調査票!AW97,TRUE)&gt;0,"不可","-"))</f>
        <v>-</v>
      </c>
      <c r="DA5" s="50" t="str">
        <f>IF(COUNTIF(調査票!AV98,TRUE)&gt;0,"可",IF(COUNTIF(調査票!AW98,TRUE)&gt;0,"不可","-"))</f>
        <v>-</v>
      </c>
      <c r="DB5" s="50" t="str">
        <f>IF(COUNTIF(調査票!AV99,TRUE)&gt;0,"可",IF(COUNTIF(調査票!AW99,TRUE)&gt;0,"不可","-"))</f>
        <v>-</v>
      </c>
      <c r="DC5" s="50" t="str">
        <f>IF(COUNTIF(調査票!AV100,TRUE)&gt;0,"理解できる",IF(COUNTIF(調査票!AW100,TRUE)&gt;0,"理解できない","-"))</f>
        <v>-</v>
      </c>
    </row>
  </sheetData>
  <mergeCells count="20">
    <mergeCell ref="CQ2:CY2"/>
    <mergeCell ref="CZ2:DC2"/>
    <mergeCell ref="W3:Y3"/>
    <mergeCell ref="BH2:BT2"/>
    <mergeCell ref="BU2:BX2"/>
    <mergeCell ref="BY2:CB2"/>
    <mergeCell ref="CC2:CH2"/>
    <mergeCell ref="CL2:CM2"/>
    <mergeCell ref="Z2:AB2"/>
    <mergeCell ref="AC2:AK2"/>
    <mergeCell ref="AL2:AQ2"/>
    <mergeCell ref="AR2:AZ2"/>
    <mergeCell ref="BB2:BG2"/>
    <mergeCell ref="Q2:T2"/>
    <mergeCell ref="U2:Y2"/>
    <mergeCell ref="B2:C2"/>
    <mergeCell ref="D2:H2"/>
    <mergeCell ref="I2:J2"/>
    <mergeCell ref="K2:M2"/>
    <mergeCell ref="O2:P2"/>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C</vt:lpstr>
      <vt:lpstr>調査票</vt:lpstr>
      <vt:lpstr>Sheet1</vt:lpstr>
      <vt:lpstr>調査票!Print_Area</vt:lpstr>
    </vt:vector>
  </TitlesOfParts>
  <Company>大阪歯科大学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syomu3</dc:creator>
  <cp:lastModifiedBy>折田　緑</cp:lastModifiedBy>
  <cp:lastPrinted>2025-06-12T02:36:33Z</cp:lastPrinted>
  <dcterms:created xsi:type="dcterms:W3CDTF">2010-05-13T05:09:42Z</dcterms:created>
  <dcterms:modified xsi:type="dcterms:W3CDTF">2025-07-09T05:25:10Z</dcterms:modified>
</cp:coreProperties>
</file>